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stin.utexas.edu\disk\engr\research\CII\CIIShare\Pubs\372 final report\Web PDFs\"/>
    </mc:Choice>
  </mc:AlternateContent>
  <bookViews>
    <workbookView xWindow="-105" yWindow="-105" windowWidth="23250" windowHeight="12570"/>
  </bookViews>
  <sheets>
    <sheet name="Instructions" sheetId="19" r:id="rId1"/>
    <sheet name="Maturity Matrix" sheetId="16" r:id="rId2"/>
    <sheet name="Summary" sheetId="17" r:id="rId3"/>
  </sheets>
  <definedNames>
    <definedName name="_xlnm.Print_Area" localSheetId="0">Instructions!$A$1:$B$29</definedName>
    <definedName name="_xlnm.Print_Area" localSheetId="1">'Maturity Matrix'!$A$1:$N$43</definedName>
    <definedName name="_xlnm.Print_Area" localSheetId="2">Summary!$A$1:$D$86</definedName>
    <definedName name="_xlnm.Print_Titles" localSheetId="1">'Maturity Matrix'!$1:$6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16" l="1"/>
  <c r="J42" i="16"/>
  <c r="K37" i="16"/>
  <c r="J37" i="16"/>
  <c r="K32" i="16"/>
  <c r="J32" i="16"/>
  <c r="K26" i="16"/>
  <c r="J26" i="16"/>
  <c r="K21" i="16"/>
  <c r="J21" i="16"/>
  <c r="K16" i="16"/>
  <c r="J16" i="16"/>
  <c r="U9" i="16"/>
  <c r="V9" i="16"/>
  <c r="U10" i="16"/>
  <c r="V10" i="16"/>
  <c r="U11" i="16"/>
  <c r="V11" i="16"/>
  <c r="U12" i="16"/>
  <c r="V12" i="16"/>
  <c r="U13" i="16"/>
  <c r="V13" i="16"/>
  <c r="U14" i="16"/>
  <c r="V14" i="16"/>
  <c r="U15" i="16"/>
  <c r="V15" i="16"/>
  <c r="U18" i="16"/>
  <c r="V18" i="16"/>
  <c r="U19" i="16"/>
  <c r="V19" i="16"/>
  <c r="U20" i="16"/>
  <c r="V20" i="16"/>
  <c r="U23" i="16"/>
  <c r="V23" i="16"/>
  <c r="U24" i="16"/>
  <c r="V24" i="16"/>
  <c r="U25" i="16"/>
  <c r="V25" i="16"/>
  <c r="U28" i="16"/>
  <c r="V28" i="16"/>
  <c r="U29" i="16"/>
  <c r="V29" i="16"/>
  <c r="U30" i="16"/>
  <c r="V30" i="16"/>
  <c r="U31" i="16"/>
  <c r="V31" i="16"/>
  <c r="U34" i="16"/>
  <c r="V34" i="16"/>
  <c r="U35" i="16"/>
  <c r="V35" i="16"/>
  <c r="U36" i="16"/>
  <c r="V36" i="16"/>
  <c r="U39" i="16"/>
  <c r="V39" i="16"/>
  <c r="U40" i="16"/>
  <c r="V40" i="16"/>
  <c r="U41" i="16"/>
  <c r="V41" i="16"/>
  <c r="V8" i="16"/>
  <c r="U8" i="16"/>
  <c r="B7" i="17" l="1"/>
  <c r="B6" i="17"/>
  <c r="A11" i="17"/>
  <c r="B18" i="17" l="1"/>
  <c r="C18" i="17"/>
  <c r="A18" i="17"/>
  <c r="T15" i="16"/>
  <c r="S15" i="16"/>
  <c r="R15" i="16"/>
  <c r="Q15" i="16"/>
  <c r="P15" i="16"/>
  <c r="O15" i="16"/>
  <c r="L15" i="16"/>
  <c r="D18" i="17" s="1"/>
  <c r="L14" i="16"/>
  <c r="O14" i="16"/>
  <c r="P14" i="16"/>
  <c r="Q14" i="16"/>
  <c r="R14" i="16"/>
  <c r="S14" i="16"/>
  <c r="T14" i="16"/>
  <c r="B45" i="17" l="1"/>
  <c r="C45" i="17"/>
  <c r="B40" i="17"/>
  <c r="C40" i="17"/>
  <c r="B35" i="17"/>
  <c r="C35" i="17"/>
  <c r="B29" i="17"/>
  <c r="C29" i="17"/>
  <c r="B24" i="17"/>
  <c r="C24" i="17"/>
  <c r="C19" i="17"/>
  <c r="J43" i="16" l="1"/>
  <c r="B19" i="17"/>
  <c r="K43" i="16"/>
  <c r="L41" i="16"/>
  <c r="L40" i="16"/>
  <c r="L39" i="16"/>
  <c r="L35" i="16"/>
  <c r="L36" i="16"/>
  <c r="L34" i="16"/>
  <c r="L29" i="16"/>
  <c r="L30" i="16"/>
  <c r="L31" i="16"/>
  <c r="L28" i="16"/>
  <c r="L24" i="16"/>
  <c r="L25" i="16"/>
  <c r="L23" i="16"/>
  <c r="L19" i="16"/>
  <c r="L20" i="16"/>
  <c r="L18" i="16"/>
  <c r="L13" i="16"/>
  <c r="L12" i="16"/>
  <c r="L11" i="16"/>
  <c r="L10" i="16"/>
  <c r="L9" i="16"/>
  <c r="L8" i="16"/>
  <c r="L21" i="16" l="1"/>
  <c r="D24" i="17" s="1"/>
  <c r="L16" i="16"/>
  <c r="L37" i="16"/>
  <c r="D40" i="17" s="1"/>
  <c r="L26" i="16"/>
  <c r="D29" i="17" s="1"/>
  <c r="L42" i="16"/>
  <c r="D45" i="17" s="1"/>
  <c r="L32" i="16"/>
  <c r="D35" i="17" s="1"/>
  <c r="C51" i="17" l="1"/>
  <c r="B51" i="17"/>
  <c r="C53" i="17"/>
  <c r="B53" i="17"/>
  <c r="C52" i="17"/>
  <c r="B52" i="17"/>
  <c r="B50" i="17"/>
  <c r="C50" i="17"/>
  <c r="B54" i="17"/>
  <c r="C54" i="17"/>
  <c r="L43" i="16"/>
  <c r="D19" i="17"/>
  <c r="T9" i="16"/>
  <c r="T10" i="16"/>
  <c r="T11" i="16"/>
  <c r="T12" i="16"/>
  <c r="T13" i="16"/>
  <c r="T18" i="16"/>
  <c r="T19" i="16"/>
  <c r="T20" i="16"/>
  <c r="T23" i="16"/>
  <c r="T24" i="16"/>
  <c r="T25" i="16"/>
  <c r="T28" i="16"/>
  <c r="T29" i="16"/>
  <c r="T30" i="16"/>
  <c r="T31" i="16"/>
  <c r="T34" i="16"/>
  <c r="T35" i="16"/>
  <c r="T36" i="16"/>
  <c r="T39" i="16"/>
  <c r="T40" i="16"/>
  <c r="T41" i="16"/>
  <c r="T8" i="16"/>
  <c r="S9" i="16"/>
  <c r="S10" i="16"/>
  <c r="S11" i="16"/>
  <c r="S12" i="16"/>
  <c r="S13" i="16"/>
  <c r="S18" i="16"/>
  <c r="S19" i="16"/>
  <c r="S20" i="16"/>
  <c r="S23" i="16"/>
  <c r="S24" i="16"/>
  <c r="S25" i="16"/>
  <c r="S28" i="16"/>
  <c r="S29" i="16"/>
  <c r="S30" i="16"/>
  <c r="S31" i="16"/>
  <c r="S34" i="16"/>
  <c r="S35" i="16"/>
  <c r="S36" i="16"/>
  <c r="S39" i="16"/>
  <c r="S40" i="16"/>
  <c r="S41" i="16"/>
  <c r="S8" i="16"/>
  <c r="R9" i="16"/>
  <c r="R10" i="16"/>
  <c r="R11" i="16"/>
  <c r="R12" i="16"/>
  <c r="R13" i="16"/>
  <c r="R18" i="16"/>
  <c r="R19" i="16"/>
  <c r="R20" i="16"/>
  <c r="R23" i="16"/>
  <c r="R24" i="16"/>
  <c r="R25" i="16"/>
  <c r="R28" i="16"/>
  <c r="R29" i="16"/>
  <c r="R30" i="16"/>
  <c r="R31" i="16"/>
  <c r="R34" i="16"/>
  <c r="R35" i="16"/>
  <c r="R36" i="16"/>
  <c r="R39" i="16"/>
  <c r="R40" i="16"/>
  <c r="R41" i="16"/>
  <c r="R8" i="16"/>
  <c r="Q9" i="16"/>
  <c r="Q10" i="16"/>
  <c r="Q11" i="16"/>
  <c r="Q12" i="16"/>
  <c r="Q13" i="16"/>
  <c r="Q18" i="16"/>
  <c r="Q19" i="16"/>
  <c r="Q20" i="16"/>
  <c r="Q23" i="16"/>
  <c r="Q24" i="16"/>
  <c r="Q25" i="16"/>
  <c r="Q28" i="16"/>
  <c r="Q29" i="16"/>
  <c r="Q30" i="16"/>
  <c r="Q31" i="16"/>
  <c r="Q34" i="16"/>
  <c r="Q35" i="16"/>
  <c r="Q36" i="16"/>
  <c r="Q39" i="16"/>
  <c r="Q40" i="16"/>
  <c r="Q41" i="16"/>
  <c r="Q8" i="16"/>
  <c r="P9" i="16"/>
  <c r="P10" i="16"/>
  <c r="P11" i="16"/>
  <c r="P12" i="16"/>
  <c r="P13" i="16"/>
  <c r="P18" i="16"/>
  <c r="P19" i="16"/>
  <c r="P20" i="16"/>
  <c r="P23" i="16"/>
  <c r="P24" i="16"/>
  <c r="P25" i="16"/>
  <c r="P28" i="16"/>
  <c r="P29" i="16"/>
  <c r="P30" i="16"/>
  <c r="P31" i="16"/>
  <c r="P34" i="16"/>
  <c r="P35" i="16"/>
  <c r="P36" i="16"/>
  <c r="P39" i="16"/>
  <c r="P40" i="16"/>
  <c r="P41" i="16"/>
  <c r="P8" i="16"/>
  <c r="O9" i="16"/>
  <c r="O10" i="16"/>
  <c r="O11" i="16"/>
  <c r="O12" i="16"/>
  <c r="O13" i="16"/>
  <c r="O18" i="16"/>
  <c r="O19" i="16"/>
  <c r="O20" i="16"/>
  <c r="O23" i="16"/>
  <c r="O24" i="16"/>
  <c r="O25" i="16"/>
  <c r="O28" i="16"/>
  <c r="O29" i="16"/>
  <c r="O30" i="16"/>
  <c r="O31" i="16"/>
  <c r="O34" i="16"/>
  <c r="O35" i="16"/>
  <c r="O36" i="16"/>
  <c r="O39" i="16"/>
  <c r="O40" i="16"/>
  <c r="O41" i="16"/>
  <c r="O8" i="16"/>
  <c r="C49" i="17" l="1"/>
  <c r="B49" i="17"/>
  <c r="D27" i="17"/>
  <c r="B27" i="17"/>
  <c r="C27" i="17"/>
  <c r="A27" i="17"/>
  <c r="D42" i="17" l="1"/>
  <c r="D43" i="17"/>
  <c r="D44" i="17"/>
  <c r="B42" i="17"/>
  <c r="B43" i="17"/>
  <c r="B44" i="17"/>
  <c r="C42" i="17"/>
  <c r="C43" i="17"/>
  <c r="C44" i="17"/>
  <c r="A42" i="17"/>
  <c r="A43" i="17"/>
  <c r="A44" i="17"/>
  <c r="D37" i="17"/>
  <c r="D38" i="17"/>
  <c r="D39" i="17"/>
  <c r="B37" i="17"/>
  <c r="B38" i="17"/>
  <c r="B39" i="17"/>
  <c r="C37" i="17"/>
  <c r="C38" i="17"/>
  <c r="C39" i="17"/>
  <c r="A37" i="17"/>
  <c r="A38" i="17"/>
  <c r="A39" i="17"/>
  <c r="D31" i="17"/>
  <c r="D32" i="17"/>
  <c r="D33" i="17"/>
  <c r="D34" i="17"/>
  <c r="B31" i="17"/>
  <c r="B32" i="17"/>
  <c r="B33" i="17"/>
  <c r="B34" i="17"/>
  <c r="C31" i="17"/>
  <c r="C32" i="17"/>
  <c r="C33" i="17"/>
  <c r="C34" i="17"/>
  <c r="A31" i="17"/>
  <c r="A32" i="17"/>
  <c r="A33" i="17"/>
  <c r="A34" i="17"/>
  <c r="D26" i="17"/>
  <c r="D28" i="17"/>
  <c r="B26" i="17"/>
  <c r="B28" i="17"/>
  <c r="C26" i="17"/>
  <c r="C28" i="17"/>
  <c r="A26" i="17"/>
  <c r="A28" i="17"/>
  <c r="D21" i="17"/>
  <c r="D22" i="17"/>
  <c r="D23" i="17"/>
  <c r="B21" i="17"/>
  <c r="B22" i="17"/>
  <c r="B23" i="17"/>
  <c r="C21" i="17"/>
  <c r="C22" i="17"/>
  <c r="C23" i="17"/>
  <c r="A21" i="17"/>
  <c r="A22" i="17"/>
  <c r="A23" i="17"/>
  <c r="D11" i="17"/>
  <c r="D12" i="17"/>
  <c r="D13" i="17"/>
  <c r="D14" i="17"/>
  <c r="D15" i="17"/>
  <c r="D16" i="17"/>
  <c r="D17" i="17"/>
  <c r="B11" i="17"/>
  <c r="B12" i="17"/>
  <c r="B13" i="17"/>
  <c r="B14" i="17"/>
  <c r="B15" i="17"/>
  <c r="B16" i="17"/>
  <c r="B17" i="17"/>
  <c r="C11" i="17"/>
  <c r="C12" i="17"/>
  <c r="C13" i="17"/>
  <c r="C14" i="17"/>
  <c r="C15" i="17"/>
  <c r="C16" i="17"/>
  <c r="C17" i="17"/>
  <c r="A12" i="17"/>
  <c r="A13" i="17"/>
  <c r="A14" i="17"/>
  <c r="A15" i="17"/>
  <c r="A16" i="17"/>
  <c r="A17" i="17"/>
  <c r="O38" i="16" l="1"/>
  <c r="T38" i="16"/>
  <c r="P38" i="16"/>
  <c r="S38" i="16"/>
  <c r="R38" i="16"/>
  <c r="Q38" i="16"/>
  <c r="T33" i="16"/>
  <c r="P33" i="16"/>
  <c r="S33" i="16"/>
  <c r="O33" i="16"/>
  <c r="R33" i="16"/>
  <c r="Q33" i="16"/>
  <c r="P27" i="16"/>
  <c r="R27" i="16"/>
  <c r="O27" i="16"/>
  <c r="T27" i="16"/>
  <c r="Q27" i="16"/>
  <c r="S27" i="16"/>
  <c r="P22" i="16"/>
  <c r="T22" i="16"/>
  <c r="Q22" i="16"/>
  <c r="O22" i="16"/>
  <c r="S22" i="16"/>
  <c r="R22" i="16"/>
  <c r="R17" i="16"/>
  <c r="P17" i="16"/>
  <c r="S17" i="16"/>
  <c r="Q17" i="16"/>
  <c r="T17" i="16"/>
  <c r="O17" i="16"/>
  <c r="B46" i="17"/>
  <c r="D46" i="17"/>
  <c r="C46" i="17" l="1"/>
  <c r="R43" i="16"/>
  <c r="S43" i="16"/>
  <c r="O43" i="16"/>
  <c r="Q43" i="16"/>
  <c r="T43" i="16"/>
  <c r="P43" i="16"/>
</calcChain>
</file>

<file path=xl/sharedStrings.xml><?xml version="1.0" encoding="utf-8"?>
<sst xmlns="http://schemas.openxmlformats.org/spreadsheetml/2006/main" count="323" uniqueCount="299">
  <si>
    <t>Level of Maturity</t>
  </si>
  <si>
    <t>Both 0</t>
  </si>
  <si>
    <t>Both 1</t>
  </si>
  <si>
    <t>Both 2</t>
  </si>
  <si>
    <t>Both 3</t>
  </si>
  <si>
    <t>Both 4</t>
  </si>
  <si>
    <t>Both 5</t>
  </si>
  <si>
    <t>Planning Element</t>
  </si>
  <si>
    <t>Description</t>
  </si>
  <si>
    <t>0
Non-Existent</t>
  </si>
  <si>
    <t>1
Initial</t>
  </si>
  <si>
    <t>2
Managed</t>
  </si>
  <si>
    <t>3
Defined</t>
  </si>
  <si>
    <t>4
Quantitatively Managed</t>
  </si>
  <si>
    <t>5
Optimizing</t>
  </si>
  <si>
    <t>Total Possible</t>
  </si>
  <si>
    <t>Weight Factor</t>
  </si>
  <si>
    <t xml:space="preserve">Category 1 - Strategy </t>
  </si>
  <si>
    <t>Planning Committee</t>
  </si>
  <si>
    <t>No data-centric planning committee established</t>
  </si>
  <si>
    <t>Change Management</t>
  </si>
  <si>
    <t>N/A</t>
  </si>
  <si>
    <t>Information Quality Management</t>
  </si>
  <si>
    <t>Category 5 - Infrastructure</t>
  </si>
  <si>
    <t>Software</t>
  </si>
  <si>
    <t>All software systems available to all personnel</t>
  </si>
  <si>
    <t>Hardware</t>
  </si>
  <si>
    <t>Physical Spaces</t>
  </si>
  <si>
    <t>No dedicated data-centric space</t>
  </si>
  <si>
    <t>Single workstation for viewing data-centric data</t>
  </si>
  <si>
    <t>Multiple collaborative workspaces within a regular workspace</t>
  </si>
  <si>
    <t>Program established for continuous updating of data-centric spaces</t>
  </si>
  <si>
    <t>Roles and Responsibilities</t>
  </si>
  <si>
    <t>No roles and responsibilities defined</t>
  </si>
  <si>
    <t>Data-centric approaches are the responsibility of the champion</t>
  </si>
  <si>
    <t>Data-centric approach responsibilities are regularly reviewed to ensure they are properly distributed</t>
  </si>
  <si>
    <t>No capability to educate employees</t>
  </si>
  <si>
    <t>Basic capability to educate employees to pockets of knowledge and skills related to data-centric approaches</t>
  </si>
  <si>
    <t>An organized network of experts / SMEs to support education and training</t>
  </si>
  <si>
    <t>Standardization of value-adding elements for education and training modules for delivery; integrated into onboarding and promotion or role transitions</t>
  </si>
  <si>
    <t>Education and training for digitalization have been integrated into regular programs</t>
  </si>
  <si>
    <t>Continuous improvement and evolution of new competencies or skills identified in conjunction with emerging best practices</t>
  </si>
  <si>
    <t>Core Project Delivery Uses</t>
  </si>
  <si>
    <t xml:space="preserve">Totals of all categories </t>
  </si>
  <si>
    <t>Totals</t>
  </si>
  <si>
    <t>Comment</t>
  </si>
  <si>
    <t>Achieved Level</t>
  </si>
  <si>
    <t>Planned Level</t>
  </si>
  <si>
    <t xml:space="preserve">The mission, vision, goals, and objectives, management support, data-centric champions, and planning committee and financial support. </t>
  </si>
  <si>
    <t>Project Goals and Objectives</t>
  </si>
  <si>
    <t>Develop data-centric project goals and objectives for the execution of the project</t>
  </si>
  <si>
    <t>No data-centric project goals or objectives defined</t>
  </si>
  <si>
    <t>Basic data-centric project goals are established</t>
  </si>
  <si>
    <t>Established basic data-centric objectives</t>
  </si>
  <si>
    <t>Clear data-centric  SMART goals that are specific, measurable, and attainable to manage projects and assets</t>
  </si>
  <si>
    <t>Clear data-centric SMART goals along with the process to capture lessons learned to advance future projects</t>
  </si>
  <si>
    <t>Robust SMART data-centric project goals and objectives that are regularly revisited and maintained</t>
  </si>
  <si>
    <t>Create a data-centric planning committee that is responsible for developing the project data-centric plan</t>
  </si>
  <si>
    <t>Small Ad-hoc committee with only those interested in data-centric</t>
  </si>
  <si>
    <t>The data-centric committee is formalized but not inclusive of all stakeholders</t>
  </si>
  <si>
    <t>Multi-disciplinary data-centric planning committee established with members from all data-centric stakeholders</t>
  </si>
  <si>
    <t>The planning committee engages regularly and proactively to plan for meeting project needs and solve problems</t>
  </si>
  <si>
    <t>Data-centric planning decisions are integrated with organizational advancement and support innovative data-centric adoption</t>
  </si>
  <si>
    <t>Management Support</t>
  </si>
  <si>
    <t>No management support</t>
  </si>
  <si>
    <t>Permission to pilot, but no resources made available</t>
  </si>
  <si>
    <t>Limited support for continuing efforts with a limited budget</t>
  </si>
  <si>
    <t>Full support for data-centric implementation with some resource commitment</t>
  </si>
  <si>
    <t>Full support for data-centric implementation with appropriate resource commitment</t>
  </si>
  <si>
    <t>Full support of continuing efforts with a well-defined budget</t>
  </si>
  <si>
    <t>Financial Support</t>
  </si>
  <si>
    <t>Commit financial resources for a data-centric approach at the project-level</t>
  </si>
  <si>
    <t>No financial support</t>
  </si>
  <si>
    <t>Pilot funding to explore</t>
  </si>
  <si>
    <t>Partial funding incorporated in the project budget</t>
  </si>
  <si>
    <t>Funded for the current minimum required project goals</t>
  </si>
  <si>
    <t>Fully funded for the current data-centric project goals</t>
  </si>
  <si>
    <t>Funding for support of innovative data-centric adoption</t>
  </si>
  <si>
    <t>Owner Commitment</t>
  </si>
  <si>
    <t>Obtain owner commitment to implement a data-centric approach on the project</t>
  </si>
  <si>
    <t>No motivation from the owner</t>
  </si>
  <si>
    <t xml:space="preserve">The owner has limited support for the data-centric approaches depending on the initial cost </t>
  </si>
  <si>
    <t xml:space="preserve">The owner supports data-centric tools and approaches on a case by case </t>
  </si>
  <si>
    <t>The owner is invested in adoption data-centric approaches to support capital facility delivery</t>
  </si>
  <si>
    <t>The owner has integrated tools to be able to leverage the data-centric approach</t>
  </si>
  <si>
    <t>The owner puts effort into defining data-centric requirements;  establishes a system to receive final data which is engrained in the processes</t>
  </si>
  <si>
    <t>Information Security</t>
  </si>
  <si>
    <t>Secure information to the level necessary while still supporting collaboration</t>
  </si>
  <si>
    <t>No defined security approach for information</t>
  </si>
  <si>
    <t>Basic non-disclosure agreement in place</t>
  </si>
  <si>
    <t>A documented approach that is followed</t>
  </si>
  <si>
    <t>Dedicated team to look into security</t>
  </si>
  <si>
    <t>Regular information security check on the data files and alerts on irregular access</t>
  </si>
  <si>
    <t xml:space="preserve">Clear definition of levels of security, a system in place to test the security </t>
  </si>
  <si>
    <t>Perform a process to ensure data quality, and then test and check</t>
  </si>
  <si>
    <t>No defined process</t>
  </si>
  <si>
    <t>Check that deliverables are received but not file content checking</t>
  </si>
  <si>
    <t>Manual Check</t>
  </si>
  <si>
    <t>Automated quality control for the right type of data</t>
  </si>
  <si>
    <t>Fully auto-check quality control, all data checked</t>
  </si>
  <si>
    <t>Artificial intelligence or other advanced checking tools for quality control and checking the validity of data</t>
  </si>
  <si>
    <t>Personnel assigned to a project who work collectively to achieve shared project goal(s)</t>
  </si>
  <si>
    <t>Category 2 - People</t>
  </si>
  <si>
    <t>Information Management Champion(s)</t>
  </si>
  <si>
    <t>No champion, passive data management</t>
  </si>
  <si>
    <t>Grassroots champion, not formally recognized</t>
  </si>
  <si>
    <t>Part-time champion or project manager</t>
  </si>
  <si>
    <t>Champion is a defined role within the project team, with clear project authority to implement data-centric processes</t>
  </si>
  <si>
    <t>Champion answers directly to project leadership/director; is a full-time role on the project, has budget and resources for implementation</t>
  </si>
  <si>
    <t>Define clear roles and responsibilities for data-centric execution of the project</t>
  </si>
  <si>
    <t>Data-centric approaches are the responsibility of all project team groups</t>
  </si>
  <si>
    <t>Data-centric responsibilities lie within each team involved in the project</t>
  </si>
  <si>
    <t>Data-centric approaches are defined for each person and team</t>
  </si>
  <si>
    <t>Training</t>
  </si>
  <si>
    <t>Education and training to support upskilling, onboarding, and employee development</t>
  </si>
  <si>
    <t>The procurement and contracting approaches support the implementation of a data-centric approach</t>
  </si>
  <si>
    <t>Category 3 - Procurement and Contracts</t>
  </si>
  <si>
    <t>Procurement and Contract Documents</t>
  </si>
  <si>
    <t xml:space="preserve">Develop contractual documents and a procurement strategy that supports a data-centric approach </t>
  </si>
  <si>
    <t xml:space="preserve">No data-centric goal is mentioned in the procurement documents </t>
  </si>
  <si>
    <t>Basic support of data-centric approaches in the procurement/contract documents</t>
  </si>
  <si>
    <t xml:space="preserve">Some data-centric goals are mentioned in the procurement/contract documents </t>
  </si>
  <si>
    <t>Procurement/contract documents support data-centric approaches but not standard roles and responsibilities, governance information, typical planning, and implementation requirements</t>
  </si>
  <si>
    <t>Procurement/contract documents support and facilitate data-centric approaches, standards, procedures, and responsibilities</t>
  </si>
  <si>
    <t>Procurement documents support, facilitate and make it a requirement to adopt data-centric approaches</t>
  </si>
  <si>
    <t>Team Selection Criteria</t>
  </si>
  <si>
    <t>Select team members through the consideration of the data-centric capabilities of potential team members</t>
  </si>
  <si>
    <t>Data-centric capabilities not considered in team selection</t>
  </si>
  <si>
    <t>Ad hoc consideration of data-centric capabilities in team selection</t>
  </si>
  <si>
    <t xml:space="preserve">Basic criteria for service provider selection process and qualification based on data-centric capabilities and usage on a project basis </t>
  </si>
  <si>
    <t>Clearly defined selection criteria are defined for typical service provider capabilities and are used to narrow qualified firms on most projects.</t>
  </si>
  <si>
    <t>Data-centric selection criteria are well defined and consistently used on projects; service providers are reviewed to track conformance with proposed qualifications.</t>
  </si>
  <si>
    <t>Data-centric selection criteria are coupled with other factors to select best-in-class service providers and continuously improve criteria to improve project adoption and outcomes.</t>
  </si>
  <si>
    <t>Asset Information Requirement (AIR)</t>
  </si>
  <si>
    <t>Define clear AIR by the owner to include interim and final information model deliverables</t>
  </si>
  <si>
    <t>No asset information requirements</t>
  </si>
  <si>
    <t>Vague language for handover requirement in the contract; the owner will specify during the construction phase gradually</t>
  </si>
  <si>
    <t>Have requirements, but not clearly documented (other stakeholders define)</t>
  </si>
  <si>
    <t>Clear sets of handover requirement in the contract, but the requirements are not conveyed as digital templates</t>
  </si>
  <si>
    <t>Complete set of contract handover requirements and digital data files listing all the required asset for handover</t>
  </si>
  <si>
    <t>A defined set of requirements that are maintained through a process that is enforced and measured</t>
  </si>
  <si>
    <t>A strategy to develop a data-centric process to support information creation, sharing, and reuse.</t>
  </si>
  <si>
    <t>Category 4 - Process</t>
  </si>
  <si>
    <t>Data Governance Plan</t>
  </si>
  <si>
    <t>Define a set of strategies, goals, and plans that outline the collaboration processes between project parties</t>
  </si>
  <si>
    <t>No plan is defined</t>
  </si>
  <si>
    <t>A basic plan from previous projects is used</t>
  </si>
  <si>
    <t>A basic plan for the project is defined</t>
  </si>
  <si>
    <t>A specific and clear plan is developed and followed by the project</t>
  </si>
  <si>
    <t>A clear, specific plan is designed and regularly reviewed by the project team</t>
  </si>
  <si>
    <t>A data-centric execution plan is designed, well defined, reviewed, and supported by all project teams</t>
  </si>
  <si>
    <t>Performance Management</t>
  </si>
  <si>
    <t>Define a set of procedures and plans to measure the performance of data-centric approaches</t>
  </si>
  <si>
    <t>Ad hoc performance measurement</t>
  </si>
  <si>
    <t>Some performance measurement across the teams and different disciplines</t>
  </si>
  <si>
    <t>Performance measurement is defined as part of the project strategy and regularly measured</t>
  </si>
  <si>
    <t xml:space="preserve">Fully defined performance management that is measured regularly and the feedbacks are provided to the teams </t>
  </si>
  <si>
    <t>Fully automated performance measurement that is regularly updated, misread, and capable of providing feedback to the teams</t>
  </si>
  <si>
    <t>Common Data Environment (CDE)</t>
  </si>
  <si>
    <t>No Common Data Environment</t>
  </si>
  <si>
    <t>Ad hoc storage of files but not central structure</t>
  </si>
  <si>
    <t>Central storage location but no standardization of content organization</t>
  </si>
  <si>
    <t>Central storage location with common naming conventions</t>
  </si>
  <si>
    <t>Central storage location with defined conventions and processes for updating information</t>
  </si>
  <si>
    <t>Accessible data environment with clearly defined storage approach, readily accessible by everyone who needs it, and one source of truth</t>
  </si>
  <si>
    <t>Data-Centric Standards and Workflows</t>
  </si>
  <si>
    <t xml:space="preserve">Develop project standards for data-centric processes, naming conventions, file exports, level of details, etc. </t>
  </si>
  <si>
    <t>No standards or a few ad hoc documents</t>
  </si>
  <si>
    <t>Draft standards and policies are under development and piloted on project(s)</t>
  </si>
  <si>
    <t>Standards include naming, process, and templates</t>
  </si>
  <si>
    <t>Standard includes naming, templates, automated alerts, export formats, size of the files, and upload recurrence</t>
  </si>
  <si>
    <t>Established quality assurance process and metrics to document conformance to standards and policies</t>
  </si>
  <si>
    <t>Obtain the needed hardware, software, and physical spaces to support the implementation</t>
  </si>
  <si>
    <t>Use software applications to implement the desired data-centric use cases</t>
  </si>
  <si>
    <t>No data-centric Software</t>
  </si>
  <si>
    <t>Software capable of accepting data-centric data</t>
  </si>
  <si>
    <t>Basic data-centric Software Systems</t>
  </si>
  <si>
    <t>Advanced data-centric software systems</t>
  </si>
  <si>
    <t>Program established for continuous updating of data-centric software systems</t>
  </si>
  <si>
    <t>Obtain physical interconnections and hardware devices required to store and execute data-centric software solutions as needed within all project team members</t>
  </si>
  <si>
    <t>No hardware capable of running data-centric software</t>
  </si>
  <si>
    <t>Use physical spaces to support the collaborative implementation of the data-centric uses, e.g., a technology-enabled meeting space for reviews for project teams</t>
  </si>
  <si>
    <t>Small workspace for collaborating with a screen large enough for multiple viewers</t>
  </si>
  <si>
    <t xml:space="preserve">Interactive workspaces to support data-centric collaboration on a large screen </t>
  </si>
  <si>
    <t>Identify and implement data-centric use cases throughout the delivery and asset management of the facility</t>
  </si>
  <si>
    <t>Category 6 - Data Use Cases</t>
  </si>
  <si>
    <t>Core project delivery data-centric use cases include BUT NOT LIMITED TO capture existing conditions, author design model, analyze engineering performance, coordinate design model(s), and review design model(s)</t>
  </si>
  <si>
    <t xml:space="preserve">Advanced project delivery data-centric use cases include BUT NOT LIMITED TO quantities and cost estimating creation, author 4D model, layout construction work, and automate equipment guidance </t>
  </si>
  <si>
    <t>Note: This reflects maturity in all sections. While the project could score high, there could be some key areas not implemented that could hinder the project data-centric implementation.</t>
  </si>
  <si>
    <t>No.</t>
  </si>
  <si>
    <t>P1</t>
  </si>
  <si>
    <t>P2</t>
  </si>
  <si>
    <t xml:space="preserve">Total for All Categories </t>
  </si>
  <si>
    <t>P3</t>
  </si>
  <si>
    <t>P4</t>
  </si>
  <si>
    <t>P5</t>
  </si>
  <si>
    <t>P6</t>
  </si>
  <si>
    <t>P7</t>
  </si>
  <si>
    <t>P8</t>
  </si>
  <si>
    <t>P9</t>
  </si>
  <si>
    <t>P10</t>
  </si>
  <si>
    <t>P11</t>
  </si>
  <si>
    <t>P12</t>
  </si>
  <si>
    <t>P13</t>
  </si>
  <si>
    <t>P14</t>
  </si>
  <si>
    <t>P15</t>
  </si>
  <si>
    <t>P16</t>
  </si>
  <si>
    <t>P17</t>
  </si>
  <si>
    <t>P18</t>
  </si>
  <si>
    <t>P19</t>
  </si>
  <si>
    <t>P20</t>
  </si>
  <si>
    <t>P21</t>
  </si>
  <si>
    <t>P22</t>
  </si>
  <si>
    <t>P23</t>
  </si>
  <si>
    <t>P24</t>
  </si>
  <si>
    <t xml:space="preserve">Obtain management level support for the data-centric planning process  </t>
  </si>
  <si>
    <t>Identify a project IM Champion that is technically skilled and motivated to guide a project to plan and implement their data-centric processes</t>
  </si>
  <si>
    <t xml:space="preserve">Introduction </t>
  </si>
  <si>
    <t>Assessor Data</t>
  </si>
  <si>
    <t>Name of the project</t>
  </si>
  <si>
    <t>Develop strategy and processes for adopting new technologies and practices to support a data-centric approach on the project level</t>
  </si>
  <si>
    <t>Established a basic change management strategy for the data-centric approach</t>
  </si>
  <si>
    <t>Ad hoc strategies including updates on the software used on the project</t>
  </si>
  <si>
    <t xml:space="preserve">Data-centric planning committee conduct regular reviews on the current strategies and actively seeks new technologies on the market to improve productivity </t>
  </si>
  <si>
    <t>Data-centric committee supervise the change management processes to some extent</t>
  </si>
  <si>
    <t>Asset Information Handover</t>
  </si>
  <si>
    <t>Asset information requirements are defined and deliverables are compiled throughout the project</t>
  </si>
  <si>
    <t>Clearly defined champion working under the project manager</t>
  </si>
  <si>
    <t>Ad hoc outfitting of hardware so some team members have access</t>
  </si>
  <si>
    <t>Certain personnel have hardware based upon their role or title</t>
  </si>
  <si>
    <t>Standard (minimum) hardware requirements defined for all team members to meet their needs for accessing data-centric software solutions</t>
  </si>
  <si>
    <t>All project hardware meets minimum spec for accessing data-centric software, with process for requesting upgrades</t>
  </si>
  <si>
    <t>Program in place for continuous updating of hardware and systems to support access to data-centric software solutions for all project team members</t>
  </si>
  <si>
    <t xml:space="preserve">No digital asset information transfer to the owner (paper) </t>
  </si>
  <si>
    <t>Handover information is primarily in digital documents</t>
  </si>
  <si>
    <t>Handover information includes digital documents and data files of models without owner requirements</t>
  </si>
  <si>
    <t>Handover of digital documents and model data files delivered in requested format, structure, and appropriate conventions</t>
  </si>
  <si>
    <t>Handover of model data files, as requested, support asset management use, including basic quality control checking of data</t>
  </si>
  <si>
    <t>Advanced asset information requirements are met through model data with process for quality assurance checking of handover files</t>
  </si>
  <si>
    <t>Advanced Project Delivery Uses</t>
  </si>
  <si>
    <t>No use of advanced project delivery use cases for a data-centric approach.</t>
  </si>
  <si>
    <t>Develop a single accessible to all source of information for the project to collect, manage and disseminate all relevant approved project documents for multi-disciplinary teams in a managed process</t>
  </si>
  <si>
    <t xml:space="preserve">No use of core project delivery use cases. </t>
  </si>
  <si>
    <t>Ad hoc implementation of a subset of core project delivery use cases</t>
  </si>
  <si>
    <t>Planned, limited implementation of a subset of core project delivery use cases</t>
  </si>
  <si>
    <t>All core project delivery use cases are implemented</t>
  </si>
  <si>
    <t xml:space="preserve">All core project delivery use cases are implemented including tracking of data sharing </t>
  </si>
  <si>
    <t>All core project delivery use cases are fully implemented with tracking of data sharing and a continuous improvement process</t>
  </si>
  <si>
    <t xml:space="preserve">Basic capability and implementation of advanced project delivery use cases through design and construction </t>
  </si>
  <si>
    <t>An extensive capability of using advanced project delivery use cases through design and construction but a basic implementation</t>
  </si>
  <si>
    <t xml:space="preserve">Extensive capability and implementation of advanced project delivery use cases through design and construction </t>
  </si>
  <si>
    <t>Advanced project delivery use cases are extensively implemented with tracking of data sharing and a continuous improvement process</t>
  </si>
  <si>
    <t>Name of the data-centric committee memebers or person(s) who filled this maturity matrix</t>
  </si>
  <si>
    <t>Design-Bid-Build</t>
  </si>
  <si>
    <t>Date</t>
  </si>
  <si>
    <t>Project duration</t>
  </si>
  <si>
    <t>Project number</t>
  </si>
  <si>
    <t>Strategy</t>
  </si>
  <si>
    <t>People</t>
  </si>
  <si>
    <t>Procurement and Contracts</t>
  </si>
  <si>
    <t>Process</t>
  </si>
  <si>
    <t xml:space="preserve">Infrastructure </t>
  </si>
  <si>
    <t>Data-Use Cases</t>
  </si>
  <si>
    <t>Project's name</t>
  </si>
  <si>
    <t>Current Date</t>
  </si>
  <si>
    <t>Planning Committee Member(s)</t>
  </si>
  <si>
    <t xml:space="preserve">2- After choosing the weight factors, you need to choose the “Achieved Level” and “Planned Level” for each element. This can be done by choosing a number from 0 to 5 in the “Achieved Level” and “Planned Level” columns.  </t>
  </si>
  <si>
    <t xml:space="preserve">1- It’s recommended to specify the weight factor for each element first. The weight factor ranges between 0 to 1 with 0.1 increments. If an element doesn’t apply to your project, you can choose 0 in the “Weight Factor” dropdown menu.                                                                                                                                                                                                                                                                                                                                                                                                                              </t>
  </si>
  <si>
    <t xml:space="preserve">Date Filled: </t>
  </si>
  <si>
    <t>Project Number/Name:</t>
  </si>
  <si>
    <t>Project number/name</t>
  </si>
  <si>
    <t>Planned %</t>
  </si>
  <si>
    <t>Achieved %</t>
  </si>
  <si>
    <t>ABC project</t>
  </si>
  <si>
    <t>MM/DD/YYYY</t>
  </si>
  <si>
    <t>X years</t>
  </si>
  <si>
    <t>Name, Name</t>
  </si>
  <si>
    <t>ABC Project</t>
  </si>
  <si>
    <t>Name, Name, Name</t>
  </si>
  <si>
    <t>To be reviewed by Name</t>
  </si>
  <si>
    <t>Instructions</t>
  </si>
  <si>
    <t>3- After you go through all of the 24 elements, you can see your total scores in row 43. In addition, the “Summary” Tab shows a summary of the categories, their elements, and their scores.</t>
  </si>
  <si>
    <t>Copyright © 2021 Construction Industry Institute™
The University of Texas at Austin
CII members may reproduce and distribute this work internally in any medium at no cost to internal recipients. CII members are permitted 
to revise and adapt this work for the internal use provided an informational copy is furnished to CII.
Available to non-members by purchase; however, no copies may be made or distributed, and no modifications may be made, without prior written permission from CII. Contact CII at https://www.construction-institute.org/catalog.htm to purchase copies. Volume discounts may be available.
All CII members, current students, and faculty at a college or university are eligible to purchase CII products at member prices. Faculty and students at a college or university may reproduce and distribute this work without modification for educational use.</t>
  </si>
  <si>
    <t>Basic capability of using the advanced project delivery use cases through design and construction but not real implementation</t>
  </si>
  <si>
    <t>No change management strategy</t>
  </si>
  <si>
    <t>Change management processes are part of the contract</t>
  </si>
  <si>
    <t>Standards are continuously updated based upon conformance to the metrics and new technologies</t>
  </si>
  <si>
    <t>Project Data-centric Maturity Assessment Tool</t>
  </si>
  <si>
    <t>Category 1 – Strategy</t>
  </si>
  <si>
    <t>Category 2 – People</t>
  </si>
  <si>
    <t>Category 3 – Procurement and Contracts</t>
  </si>
  <si>
    <t>Category 4 – Process</t>
  </si>
  <si>
    <t>Category 5 – Infrastructure</t>
  </si>
  <si>
    <t>Category 6 – Data Use Cases</t>
  </si>
  <si>
    <t>Data-centric Maturity Assessment Summary</t>
  </si>
  <si>
    <t>Data-centric Planning Elements</t>
  </si>
  <si>
    <t>Project delivery type</t>
  </si>
  <si>
    <t xml:space="preserve">Project value </t>
  </si>
  <si>
    <t xml:space="preserve">This spreadsheet provides a tool to assess the data-centric maturity of construction projects. It is recommended that the project’s data-centric committee conduct this assessment. The project maturity matrix located in the “Maturity Matrix” tab has 24 assessing elements organized in 6 categories. For each element, there are 6 progression levels and a weight factor. All the cells are locked except three columns, including “Weight Factor,” “Achieved Level,” and “Planned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</si>
</sst>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amily val="2"/>
    </font>
    <font>
      <b/>
      <sz val="10"/>
      <name val="Arial"/>
      <family val="2"/>
    </font>
    <font>
      <sz val="10"/>
      <color theme="1"/>
      <name val="Arial"/>
      <family val="2"/>
    </font>
    <font>
      <sz val="12"/>
      <color theme="1"/>
      <name val="Calibri"/>
      <family val="2"/>
      <scheme val="minor"/>
    </font>
    <font>
      <b/>
      <sz val="10"/>
      <color theme="1"/>
      <name val="Arial"/>
      <family val="2"/>
    </font>
    <font>
      <sz val="8"/>
      <name val="Arial"/>
      <family val="2"/>
    </font>
    <font>
      <b/>
      <sz val="10"/>
      <color theme="0"/>
      <name val="Arial"/>
      <family val="2"/>
    </font>
    <font>
      <b/>
      <sz val="20"/>
      <name val="Arial"/>
      <family val="2"/>
    </font>
    <font>
      <b/>
      <sz val="22"/>
      <name val="Arial"/>
      <family val="2"/>
    </font>
    <font>
      <b/>
      <sz val="14"/>
      <color theme="0"/>
      <name val="Arial"/>
      <family val="2"/>
    </font>
    <font>
      <b/>
      <sz val="20"/>
      <color theme="0"/>
      <name val="Arial"/>
      <family val="2"/>
    </font>
    <font>
      <b/>
      <sz val="16"/>
      <name val="Arial"/>
      <family val="2"/>
    </font>
    <font>
      <b/>
      <sz val="22"/>
      <color theme="0"/>
      <name val="Arial"/>
      <family val="2"/>
    </font>
    <font>
      <sz val="10"/>
      <color rgb="FF002060"/>
      <name val="Arial"/>
      <family val="2"/>
    </font>
    <font>
      <b/>
      <sz val="18"/>
      <color theme="0"/>
      <name val="Arial"/>
      <family val="2"/>
    </font>
    <font>
      <b/>
      <sz val="12"/>
      <color theme="0"/>
      <name val="Arial"/>
      <family val="2"/>
    </font>
    <font>
      <sz val="28"/>
      <color rgb="FF002060"/>
      <name val="Arial Black"/>
      <family val="2"/>
    </font>
    <font>
      <sz val="28"/>
      <color rgb="FF04396C"/>
      <name val="Arial Black"/>
      <family val="2"/>
    </font>
    <font>
      <sz val="18"/>
      <color rgb="FF04396C"/>
      <name val="Arial Black"/>
      <family val="2"/>
    </font>
    <font>
      <b/>
      <sz val="9"/>
      <color rgb="FF04396C"/>
      <name val="Arial Black"/>
      <family val="2"/>
    </font>
    <font>
      <b/>
      <sz val="9"/>
      <color rgb="FFC00000"/>
      <name val="Arial Black"/>
      <family val="2"/>
    </font>
    <font>
      <sz val="14"/>
      <color rgb="FF04396C"/>
      <name val="Arial Black"/>
      <family val="2"/>
    </font>
    <font>
      <sz val="14"/>
      <color rgb="FFC00000"/>
      <name val="Arial Black"/>
      <family val="2"/>
    </font>
    <font>
      <sz val="10"/>
      <name val="Arial"/>
      <family val="2"/>
    </font>
  </fonts>
  <fills count="9">
    <fill>
      <patternFill patternType="none"/>
    </fill>
    <fill>
      <patternFill patternType="gray125"/>
    </fill>
    <fill>
      <patternFill patternType="solid">
        <fgColor rgb="FFFFFF00"/>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04396C"/>
        <bgColor indexed="64"/>
      </patternFill>
    </fill>
    <fill>
      <patternFill patternType="solid">
        <fgColor theme="4" tint="0.59999389629810485"/>
        <bgColor indexed="64"/>
      </patternFill>
    </fill>
    <fill>
      <patternFill patternType="solid">
        <fgColor theme="3" tint="0.79998168889431442"/>
        <bgColor indexed="64"/>
      </patternFill>
    </fill>
  </fills>
  <borders count="13">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1" tint="0.499984740745262"/>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alignment vertical="center"/>
    </xf>
    <xf numFmtId="0" fontId="3" fillId="0" borderId="0"/>
    <xf numFmtId="0" fontId="23" fillId="0" borderId="0"/>
  </cellStyleXfs>
  <cellXfs count="102">
    <xf numFmtId="0" fontId="0" fillId="0" borderId="0" xfId="0">
      <alignment vertical="center"/>
    </xf>
    <xf numFmtId="0" fontId="0" fillId="0" borderId="1" xfId="0" applyBorder="1">
      <alignment vertical="center"/>
    </xf>
    <xf numFmtId="0" fontId="1" fillId="0" borderId="2" xfId="0" applyFont="1" applyBorder="1">
      <alignment vertical="center"/>
    </xf>
    <xf numFmtId="0" fontId="0" fillId="0" borderId="3" xfId="0" applyBorder="1">
      <alignment vertical="center"/>
    </xf>
    <xf numFmtId="0" fontId="0" fillId="0" borderId="4" xfId="0" applyBorder="1" applyAlignment="1">
      <alignment vertical="top"/>
    </xf>
    <xf numFmtId="0" fontId="1" fillId="0" borderId="0" xfId="0" applyFont="1" applyBorder="1">
      <alignment vertical="center"/>
    </xf>
    <xf numFmtId="0" fontId="0" fillId="0" borderId="0" xfId="0" applyBorder="1">
      <alignment vertical="center"/>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vertical="top" wrapText="1"/>
    </xf>
    <xf numFmtId="0" fontId="0" fillId="0" borderId="0" xfId="0" applyBorder="1" applyAlignment="1">
      <alignment vertical="top"/>
    </xf>
    <xf numFmtId="0" fontId="0" fillId="0" borderId="1" xfId="0" applyBorder="1" applyAlignment="1">
      <alignment vertical="center" wrapText="1"/>
    </xf>
    <xf numFmtId="0" fontId="0" fillId="0" borderId="8" xfId="0" applyBorder="1" applyAlignment="1">
      <alignment horizontal="center" vertical="center" wrapText="1"/>
    </xf>
    <xf numFmtId="0" fontId="0" fillId="0" borderId="8" xfId="0" applyNumberFormat="1" applyFont="1" applyFill="1" applyBorder="1" applyAlignment="1">
      <alignment vertical="center" wrapText="1"/>
    </xf>
    <xf numFmtId="0" fontId="0" fillId="0" borderId="8" xfId="0" applyNumberFormat="1" applyFont="1" applyFill="1" applyBorder="1" applyAlignment="1">
      <alignment horizontal="left"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xf>
    <xf numFmtId="0" fontId="0" fillId="0" borderId="8" xfId="0" applyFill="1" applyBorder="1" applyAlignment="1">
      <alignment horizontal="center" vertical="center"/>
    </xf>
    <xf numFmtId="0" fontId="2" fillId="0" borderId="8" xfId="0" applyFont="1" applyBorder="1" applyAlignment="1">
      <alignment horizontal="center" vertical="center" wrapText="1"/>
    </xf>
    <xf numFmtId="0" fontId="0" fillId="0" borderId="0" xfId="0" applyAlignment="1">
      <alignment vertical="center" wrapText="1"/>
    </xf>
    <xf numFmtId="0" fontId="6" fillId="3" borderId="2" xfId="0" applyNumberFormat="1" applyFont="1" applyFill="1" applyBorder="1" applyAlignment="1">
      <alignment horizontal="center" vertical="center" wrapText="1"/>
    </xf>
    <xf numFmtId="0" fontId="6" fillId="3" borderId="0" xfId="0" applyFont="1" applyFill="1" applyBorder="1" applyAlignment="1">
      <alignment horizontal="center" vertical="center"/>
    </xf>
    <xf numFmtId="0" fontId="11" fillId="2" borderId="1" xfId="0" applyFont="1" applyFill="1" applyBorder="1" applyAlignment="1">
      <alignment vertical="center" wrapText="1"/>
    </xf>
    <xf numFmtId="0" fontId="9" fillId="3" borderId="3"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13" fillId="0" borderId="6" xfId="0" applyFont="1" applyBorder="1" applyAlignment="1">
      <alignment horizontal="center" vertical="center" wrapText="1"/>
    </xf>
    <xf numFmtId="0" fontId="2" fillId="0" borderId="8" xfId="0" applyNumberFormat="1" applyFont="1" applyFill="1" applyBorder="1" applyAlignment="1">
      <alignment horizontal="left" vertical="center" wrapText="1"/>
    </xf>
    <xf numFmtId="0" fontId="2" fillId="0" borderId="8" xfId="0" applyNumberFormat="1" applyFont="1" applyFill="1" applyBorder="1" applyAlignment="1">
      <alignment vertical="center" wrapText="1"/>
    </xf>
    <xf numFmtId="0" fontId="1" fillId="4" borderId="8" xfId="0" applyNumberFormat="1" applyFont="1" applyFill="1" applyBorder="1" applyAlignment="1">
      <alignment horizontal="center" vertical="center" wrapText="1"/>
    </xf>
    <xf numFmtId="0" fontId="1" fillId="4" borderId="8" xfId="0" applyNumberFormat="1" applyFont="1" applyFill="1" applyBorder="1" applyAlignment="1">
      <alignment vertical="center" wrapText="1"/>
    </xf>
    <xf numFmtId="0" fontId="0" fillId="4" borderId="8" xfId="0" applyNumberFormat="1" applyFont="1" applyFill="1" applyBorder="1" applyAlignment="1">
      <alignment vertical="center" wrapText="1"/>
    </xf>
    <xf numFmtId="0" fontId="1" fillId="4" borderId="5" xfId="0" applyNumberFormat="1" applyFont="1" applyFill="1" applyBorder="1" applyAlignment="1" applyProtection="1">
      <alignment horizontal="center" vertical="center" wrapText="1"/>
      <protection locked="0"/>
    </xf>
    <xf numFmtId="0" fontId="1" fillId="4" borderId="3" xfId="0" applyNumberFormat="1" applyFont="1" applyFill="1" applyBorder="1" applyAlignment="1" applyProtection="1">
      <alignment horizontal="center" vertical="center" wrapText="1"/>
      <protection locked="0"/>
    </xf>
    <xf numFmtId="0" fontId="1" fillId="4" borderId="7" xfId="0" applyNumberFormat="1" applyFont="1" applyFill="1" applyBorder="1" applyAlignment="1">
      <alignment horizontal="center" vertical="center" wrapText="1"/>
    </xf>
    <xf numFmtId="0" fontId="1" fillId="4" borderId="2" xfId="0" applyNumberFormat="1" applyFont="1" applyFill="1" applyBorder="1" applyAlignment="1" applyProtection="1">
      <alignment horizontal="center" vertical="center" wrapText="1"/>
      <protection locked="0"/>
    </xf>
    <xf numFmtId="0" fontId="1" fillId="4" borderId="10" xfId="0" applyNumberFormat="1" applyFont="1" applyFill="1" applyBorder="1" applyAlignment="1" applyProtection="1">
      <alignment horizontal="center" vertical="center" wrapText="1"/>
      <protection locked="0"/>
    </xf>
    <xf numFmtId="0" fontId="1" fillId="4" borderId="3"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0" fillId="5" borderId="0" xfId="0" applyFill="1" applyAlignment="1">
      <alignment vertical="center" wrapText="1"/>
    </xf>
    <xf numFmtId="0" fontId="0" fillId="4" borderId="0" xfId="0" applyFill="1">
      <alignment vertical="center"/>
    </xf>
    <xf numFmtId="0" fontId="0" fillId="0" borderId="0" xfId="0" applyFill="1" applyBorder="1">
      <alignment vertical="center"/>
    </xf>
    <xf numFmtId="0" fontId="11" fillId="4" borderId="7" xfId="0" applyNumberFormat="1" applyFont="1" applyFill="1" applyBorder="1" applyAlignment="1">
      <alignment horizontal="center" vertical="center" wrapText="1"/>
    </xf>
    <xf numFmtId="0" fontId="0" fillId="0" borderId="0" xfId="0" applyFill="1">
      <alignment vertical="center"/>
    </xf>
    <xf numFmtId="0" fontId="1" fillId="6" borderId="2" xfId="0" applyFont="1" applyFill="1" applyBorder="1">
      <alignment vertical="center"/>
    </xf>
    <xf numFmtId="0" fontId="1" fillId="6" borderId="0" xfId="0" applyFont="1" applyFill="1" applyBorder="1">
      <alignment vertical="center"/>
    </xf>
    <xf numFmtId="0" fontId="9" fillId="6" borderId="8" xfId="0" applyNumberFormat="1" applyFont="1" applyFill="1" applyBorder="1" applyAlignment="1">
      <alignment horizontal="center" vertical="center" wrapText="1"/>
    </xf>
    <xf numFmtId="0" fontId="6" fillId="6" borderId="9" xfId="0" applyNumberFormat="1" applyFont="1" applyFill="1" applyBorder="1" applyAlignment="1">
      <alignment horizontal="center" vertical="center" wrapText="1"/>
    </xf>
    <xf numFmtId="0" fontId="6" fillId="6" borderId="3" xfId="0" applyNumberFormat="1" applyFont="1" applyFill="1" applyBorder="1" applyAlignment="1">
      <alignment horizontal="center" vertical="center" wrapText="1"/>
    </xf>
    <xf numFmtId="0" fontId="6" fillId="6" borderId="5" xfId="0" applyNumberFormat="1" applyFont="1" applyFill="1" applyBorder="1" applyAlignment="1">
      <alignment horizontal="center" vertical="center" wrapText="1"/>
    </xf>
    <xf numFmtId="0" fontId="6" fillId="6" borderId="11" xfId="0" applyNumberFormat="1"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14" fillId="6" borderId="7" xfId="0" applyNumberFormat="1" applyFont="1" applyFill="1" applyBorder="1" applyAlignment="1">
      <alignment vertical="center" wrapText="1"/>
    </xf>
    <xf numFmtId="0" fontId="15" fillId="6" borderId="2" xfId="0" applyNumberFormat="1" applyFont="1" applyFill="1" applyBorder="1" applyAlignment="1">
      <alignment horizontal="center" vertical="center" wrapText="1"/>
    </xf>
    <xf numFmtId="0" fontId="10" fillId="6" borderId="7" xfId="0" applyNumberFormat="1" applyFont="1" applyFill="1" applyBorder="1" applyAlignment="1">
      <alignment vertical="center" wrapText="1"/>
    </xf>
    <xf numFmtId="0" fontId="18" fillId="0" borderId="0" xfId="0" applyFont="1" applyBorder="1" applyAlignment="1">
      <alignment vertical="center"/>
    </xf>
    <xf numFmtId="0" fontId="1" fillId="4" borderId="0" xfId="0" applyNumberFormat="1" applyFont="1" applyFill="1" applyBorder="1" applyAlignment="1" applyProtection="1">
      <alignment horizontal="center" vertical="center" wrapText="1"/>
      <protection locked="0"/>
    </xf>
    <xf numFmtId="0" fontId="0" fillId="7" borderId="0" xfId="0" applyFill="1" applyAlignment="1" applyProtection="1">
      <alignment vertical="center" wrapText="1"/>
      <protection locked="0"/>
    </xf>
    <xf numFmtId="0" fontId="1" fillId="4" borderId="0" xfId="0" applyFont="1" applyFill="1" applyAlignment="1" applyProtection="1">
      <alignment horizontal="center" vertical="center" wrapText="1"/>
      <protection locked="0"/>
    </xf>
    <xf numFmtId="0" fontId="21" fillId="0" borderId="0" xfId="0" applyFont="1" applyBorder="1" applyAlignment="1">
      <alignment horizontal="right" vertical="center"/>
    </xf>
    <xf numFmtId="0" fontId="20" fillId="0" borderId="0" xfId="0" applyFont="1" applyBorder="1" applyAlignment="1" applyProtection="1">
      <alignment horizontal="center" vertical="center"/>
      <protection locked="0"/>
    </xf>
    <xf numFmtId="14" fontId="20" fillId="0" borderId="0" xfId="0" applyNumberFormat="1" applyFont="1" applyBorder="1" applyAlignment="1" applyProtection="1">
      <alignment horizontal="center" vertical="center"/>
      <protection locked="0"/>
    </xf>
    <xf numFmtId="0" fontId="2" fillId="8" borderId="0" xfId="0" applyFont="1" applyFill="1" applyProtection="1">
      <alignment vertical="center"/>
      <protection locked="0"/>
    </xf>
    <xf numFmtId="14" fontId="2" fillId="8" borderId="0" xfId="0" applyNumberFormat="1" applyFont="1" applyFill="1" applyAlignment="1" applyProtection="1">
      <alignment horizontal="left" vertical="center"/>
      <protection locked="0"/>
    </xf>
    <xf numFmtId="3" fontId="2" fillId="8" borderId="0" xfId="0" applyNumberFormat="1" applyFont="1" applyFill="1" applyAlignment="1" applyProtection="1">
      <alignment horizontal="left" vertical="top"/>
      <protection locked="0"/>
    </xf>
    <xf numFmtId="0" fontId="2" fillId="8" borderId="0" xfId="0" applyFont="1" applyFill="1" applyAlignment="1" applyProtection="1">
      <alignment horizontal="left" vertical="top"/>
      <protection locked="0"/>
    </xf>
    <xf numFmtId="2" fontId="1" fillId="0" borderId="0" xfId="0" applyNumberFormat="1" applyFont="1" applyBorder="1" applyAlignment="1">
      <alignment horizontal="center" vertical="center"/>
    </xf>
    <xf numFmtId="0" fontId="0" fillId="0" borderId="0" xfId="2" applyFont="1" applyAlignment="1" applyProtection="1">
      <alignment horizontal="left" vertical="center" wrapText="1"/>
    </xf>
    <xf numFmtId="0" fontId="23" fillId="0" borderId="0" xfId="2" applyAlignment="1" applyProtection="1">
      <alignment horizontal="left" vertical="center" wrapText="1"/>
    </xf>
    <xf numFmtId="0" fontId="0" fillId="4" borderId="0" xfId="0" applyFill="1" applyBorder="1" applyAlignment="1">
      <alignment horizontal="left" vertical="center" wrapText="1"/>
    </xf>
    <xf numFmtId="0" fontId="10" fillId="6" borderId="12"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0" fillId="4" borderId="12" xfId="0" applyFill="1" applyBorder="1" applyAlignment="1">
      <alignment horizontal="left" vertical="center" wrapText="1"/>
    </xf>
    <xf numFmtId="0" fontId="16" fillId="0" borderId="0" xfId="0" applyFont="1" applyAlignment="1">
      <alignment horizontal="right" vertical="center"/>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4" borderId="9" xfId="0" applyFill="1" applyBorder="1" applyAlignment="1">
      <alignment horizontal="left" vertical="center" wrapText="1"/>
    </xf>
    <xf numFmtId="0" fontId="0" fillId="4" borderId="3" xfId="0" applyFill="1" applyBorder="1" applyAlignment="1">
      <alignment horizontal="left" vertical="center" wrapText="1"/>
    </xf>
    <xf numFmtId="0" fontId="0" fillId="4" borderId="7" xfId="0" applyFill="1" applyBorder="1" applyAlignment="1">
      <alignment horizontal="left" vertical="center" wrapText="1"/>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7" xfId="0" applyFont="1" applyFill="1" applyBorder="1" applyAlignment="1">
      <alignment horizontal="center" vertical="center"/>
    </xf>
    <xf numFmtId="0" fontId="17" fillId="0" borderId="0" xfId="0" applyFont="1" applyBorder="1" applyAlignment="1">
      <alignment horizontal="center" vertical="center"/>
    </xf>
    <xf numFmtId="0" fontId="10" fillId="6" borderId="8" xfId="0" applyNumberFormat="1" applyFont="1" applyFill="1" applyBorder="1" applyAlignment="1">
      <alignment horizontal="center" vertical="center" wrapText="1"/>
    </xf>
    <xf numFmtId="0" fontId="10" fillId="6" borderId="9" xfId="0" applyNumberFormat="1" applyFont="1" applyFill="1" applyBorder="1" applyAlignment="1">
      <alignment horizontal="center" vertical="center" wrapText="1"/>
    </xf>
    <xf numFmtId="0" fontId="7" fillId="4" borderId="9"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7" xfId="0" applyNumberFormat="1" applyFont="1" applyFill="1" applyBorder="1" applyAlignment="1">
      <alignment horizontal="center" vertical="center" wrapText="1"/>
    </xf>
    <xf numFmtId="0" fontId="8" fillId="4" borderId="9"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4" borderId="7" xfId="0"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19" fillId="0" borderId="0" xfId="0" applyFont="1" applyBorder="1" applyAlignment="1">
      <alignment horizontal="center" vertical="center"/>
    </xf>
    <xf numFmtId="14" fontId="22" fillId="0" borderId="0" xfId="0" applyNumberFormat="1"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8" fillId="0" borderId="0" xfId="0" applyFont="1" applyBorder="1" applyAlignment="1">
      <alignment horizontal="right" vertical="center"/>
    </xf>
    <xf numFmtId="0" fontId="1" fillId="4" borderId="9" xfId="0" applyNumberFormat="1" applyFont="1" applyFill="1" applyBorder="1" applyAlignment="1">
      <alignment horizontal="center" vertical="center" wrapText="1"/>
    </xf>
    <xf numFmtId="0" fontId="1" fillId="4" borderId="3" xfId="0" applyNumberFormat="1" applyFont="1" applyFill="1" applyBorder="1" applyAlignment="1">
      <alignment horizontal="center" vertical="center" wrapText="1"/>
    </xf>
    <xf numFmtId="0" fontId="1" fillId="4" borderId="7" xfId="0" applyNumberFormat="1" applyFont="1" applyFill="1" applyBorder="1" applyAlignment="1">
      <alignment horizontal="center" vertical="center" wrapText="1"/>
    </xf>
  </cellXfs>
  <cellStyles count="3">
    <cellStyle name="Normal" xfId="0" builtinId="0"/>
    <cellStyle name="Normal 2" xfId="1"/>
    <cellStyle name="Normal 3" xfId="2"/>
  </cellStyles>
  <dxfs count="18">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
      <font>
        <color theme="0"/>
      </font>
      <fill>
        <patternFill>
          <bgColor theme="5"/>
        </patternFill>
      </fill>
    </dxf>
    <dxf>
      <font>
        <color theme="0"/>
      </font>
      <fill>
        <patternFill>
          <bgColor theme="4"/>
        </patternFill>
      </fill>
    </dxf>
    <dxf>
      <font>
        <color theme="0"/>
      </font>
      <fill>
        <gradientFill degree="90">
          <stop position="0">
            <color theme="5"/>
          </stop>
          <stop position="1">
            <color theme="4"/>
          </stop>
        </gradient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CCFF"/>
      <rgbColor rgb="00000080"/>
      <rgbColor rgb="003366FF"/>
      <rgbColor rgb="00DDDDDD"/>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96C"/>
      <color rgb="FF006400"/>
      <color rgb="FF217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Summary!$C$48</c:f>
              <c:strCache>
                <c:ptCount val="1"/>
                <c:pt idx="0">
                  <c:v>Achieved %</c:v>
                </c:pt>
              </c:strCache>
            </c:strRef>
          </c:tx>
          <c:spPr>
            <a:ln w="28575" cap="rnd">
              <a:solidFill>
                <a:schemeClr val="accent1"/>
              </a:solidFill>
              <a:round/>
            </a:ln>
            <a:effectLst/>
          </c:spPr>
          <c:marker>
            <c:symbol val="none"/>
          </c:marker>
          <c:cat>
            <c:strRef>
              <c:f>Summary!$A$49:$A$54</c:f>
              <c:strCache>
                <c:ptCount val="6"/>
                <c:pt idx="0">
                  <c:v>Strategy</c:v>
                </c:pt>
                <c:pt idx="1">
                  <c:v>People</c:v>
                </c:pt>
                <c:pt idx="2">
                  <c:v>Procurement and Contracts</c:v>
                </c:pt>
                <c:pt idx="3">
                  <c:v>Process</c:v>
                </c:pt>
                <c:pt idx="4">
                  <c:v>Infrastructure </c:v>
                </c:pt>
                <c:pt idx="5">
                  <c:v>Data-Use Cases</c:v>
                </c:pt>
              </c:strCache>
            </c:strRef>
          </c:cat>
          <c:val>
            <c:numRef>
              <c:f>Summary!$C$49:$C$54</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DFB-4A54-AE52-45BC73891257}"/>
            </c:ext>
          </c:extLst>
        </c:ser>
        <c:ser>
          <c:idx val="1"/>
          <c:order val="1"/>
          <c:tx>
            <c:strRef>
              <c:f>Summary!$B$48</c:f>
              <c:strCache>
                <c:ptCount val="1"/>
                <c:pt idx="0">
                  <c:v>Planned %</c:v>
                </c:pt>
              </c:strCache>
            </c:strRef>
          </c:tx>
          <c:spPr>
            <a:ln w="28575" cap="rnd">
              <a:solidFill>
                <a:schemeClr val="accent2"/>
              </a:solidFill>
              <a:round/>
            </a:ln>
            <a:effectLst/>
          </c:spPr>
          <c:marker>
            <c:symbol val="none"/>
          </c:marker>
          <c:cat>
            <c:strRef>
              <c:f>Summary!$A$49:$A$54</c:f>
              <c:strCache>
                <c:ptCount val="6"/>
                <c:pt idx="0">
                  <c:v>Strategy</c:v>
                </c:pt>
                <c:pt idx="1">
                  <c:v>People</c:v>
                </c:pt>
                <c:pt idx="2">
                  <c:v>Procurement and Contracts</c:v>
                </c:pt>
                <c:pt idx="3">
                  <c:v>Process</c:v>
                </c:pt>
                <c:pt idx="4">
                  <c:v>Infrastructure </c:v>
                </c:pt>
                <c:pt idx="5">
                  <c:v>Data-Use Cases</c:v>
                </c:pt>
              </c:strCache>
            </c:strRef>
          </c:cat>
          <c:val>
            <c:numRef>
              <c:f>Summary!$B$49:$B$54</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DFB-4A54-AE52-45BC73891257}"/>
            </c:ext>
          </c:extLst>
        </c:ser>
        <c:dLbls>
          <c:showLegendKey val="0"/>
          <c:showVal val="0"/>
          <c:showCatName val="0"/>
          <c:showSerName val="0"/>
          <c:showPercent val="0"/>
          <c:showBubbleSize val="0"/>
        </c:dLbls>
        <c:axId val="2057479919"/>
        <c:axId val="2057454543"/>
      </c:radarChart>
      <c:catAx>
        <c:axId val="2057479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454543"/>
        <c:crosses val="autoZero"/>
        <c:auto val="1"/>
        <c:lblAlgn val="ctr"/>
        <c:lblOffset val="100"/>
        <c:noMultiLvlLbl val="0"/>
      </c:catAx>
      <c:valAx>
        <c:axId val="205745454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47991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99060</xdr:rowOff>
    </xdr:from>
    <xdr:to>
      <xdr:col>0</xdr:col>
      <xdr:colOff>1923535</xdr:colOff>
      <xdr:row>4</xdr:row>
      <xdr:rowOff>55244</xdr:rowOff>
    </xdr:to>
    <xdr:pic>
      <xdr:nvPicPr>
        <xdr:cNvPr id="2" name="Picture 1">
          <a:extLst>
            <a:ext uri="{FF2B5EF4-FFF2-40B4-BE49-F238E27FC236}">
              <a16:creationId xmlns:a16="http://schemas.microsoft.com/office/drawing/2014/main" id="{221C9756-EE45-418D-8BA6-9DDB6F7898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9060"/>
          <a:ext cx="1923535" cy="626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197848</xdr:colOff>
      <xdr:row>0</xdr:row>
      <xdr:rowOff>30752</xdr:rowOff>
    </xdr:from>
    <xdr:to>
      <xdr:col>1</xdr:col>
      <xdr:colOff>1617783</xdr:colOff>
      <xdr:row>3</xdr:row>
      <xdr:rowOff>137158</xdr:rowOff>
    </xdr:to>
    <xdr:pic>
      <xdr:nvPicPr>
        <xdr:cNvPr id="2" name="Picture 1">
          <a:extLst>
            <a:ext uri="{FF2B5EF4-FFF2-40B4-BE49-F238E27FC236}">
              <a16:creationId xmlns:a16="http://schemas.microsoft.com/office/drawing/2014/main" id="{6598C9A1-56EA-48CC-9AE3-B44702D251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848" y="30752"/>
          <a:ext cx="1919998" cy="606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xdr:colOff>
      <xdr:row>0</xdr:row>
      <xdr:rowOff>109538</xdr:rowOff>
    </xdr:from>
    <xdr:to>
      <xdr:col>0</xdr:col>
      <xdr:colOff>1278254</xdr:colOff>
      <xdr:row>4</xdr:row>
      <xdr:rowOff>92393</xdr:rowOff>
    </xdr:to>
    <xdr:pic>
      <xdr:nvPicPr>
        <xdr:cNvPr id="3" name="Picture 2">
          <a:extLst>
            <a:ext uri="{FF2B5EF4-FFF2-40B4-BE49-F238E27FC236}">
              <a16:creationId xmlns:a16="http://schemas.microsoft.com/office/drawing/2014/main" id="{733E0C60-B0F0-48B4-9F60-D014906449F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168" r="17936"/>
        <a:stretch/>
      </xdr:blipFill>
      <xdr:spPr>
        <a:xfrm>
          <a:off x="21907" y="109538"/>
          <a:ext cx="1260157" cy="641985"/>
        </a:xfrm>
        <a:prstGeom prst="rect">
          <a:avLst/>
        </a:prstGeom>
      </xdr:spPr>
    </xdr:pic>
    <xdr:clientData/>
  </xdr:twoCellAnchor>
  <xdr:twoCellAnchor>
    <xdr:from>
      <xdr:col>0</xdr:col>
      <xdr:colOff>1197056</xdr:colOff>
      <xdr:row>55</xdr:row>
      <xdr:rowOff>120850</xdr:rowOff>
    </xdr:from>
    <xdr:to>
      <xdr:col>3</xdr:col>
      <xdr:colOff>589956</xdr:colOff>
      <xdr:row>84</xdr:row>
      <xdr:rowOff>121157</xdr:rowOff>
    </xdr:to>
    <xdr:graphicFrame macro="">
      <xdr:nvGraphicFramePr>
        <xdr:cNvPr id="4" name="Chart 3">
          <a:extLst>
            <a:ext uri="{FF2B5EF4-FFF2-40B4-BE49-F238E27FC236}">
              <a16:creationId xmlns:a16="http://schemas.microsoft.com/office/drawing/2014/main" id="{D45F2872-BDA7-4E19-891D-DF8ADAD5B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tabSelected="1" zoomScaleNormal="100" workbookViewId="0">
      <selection sqref="A1:B5"/>
    </sheetView>
  </sheetViews>
  <sheetFormatPr defaultColWidth="8.7109375" defaultRowHeight="12.75" x14ac:dyDescent="0.2"/>
  <cols>
    <col min="1" max="1" width="144.28515625" customWidth="1"/>
    <col min="2" max="2" width="22.7109375" customWidth="1"/>
  </cols>
  <sheetData>
    <row r="1" spans="1:2" ht="13.15" customHeight="1" x14ac:dyDescent="0.2">
      <c r="A1" s="72" t="s">
        <v>287</v>
      </c>
      <c r="B1" s="72"/>
    </row>
    <row r="2" spans="1:2" ht="13.15" customHeight="1" x14ac:dyDescent="0.2">
      <c r="A2" s="72"/>
      <c r="B2" s="72"/>
    </row>
    <row r="3" spans="1:2" ht="13.15" customHeight="1" x14ac:dyDescent="0.2">
      <c r="A3" s="72"/>
      <c r="B3" s="72"/>
    </row>
    <row r="4" spans="1:2" ht="13.15" customHeight="1" x14ac:dyDescent="0.2">
      <c r="A4" s="72"/>
      <c r="B4" s="72"/>
    </row>
    <row r="5" spans="1:2" ht="13.15" customHeight="1" x14ac:dyDescent="0.2">
      <c r="A5" s="72"/>
      <c r="B5" s="72"/>
    </row>
    <row r="6" spans="1:2" ht="26.25" x14ac:dyDescent="0.2">
      <c r="A6" s="69" t="s">
        <v>217</v>
      </c>
      <c r="B6" s="70"/>
    </row>
    <row r="7" spans="1:2" ht="46.15" customHeight="1" x14ac:dyDescent="0.2">
      <c r="A7" s="71" t="s">
        <v>298</v>
      </c>
      <c r="B7" s="68"/>
    </row>
    <row r="8" spans="1:2" x14ac:dyDescent="0.2">
      <c r="A8" s="38"/>
      <c r="B8" s="42"/>
    </row>
    <row r="9" spans="1:2" x14ac:dyDescent="0.2">
      <c r="A9" s="38"/>
      <c r="B9" s="42"/>
    </row>
    <row r="10" spans="1:2" ht="26.25" x14ac:dyDescent="0.2">
      <c r="A10" s="69" t="s">
        <v>280</v>
      </c>
      <c r="B10" s="70"/>
    </row>
    <row r="11" spans="1:2" s="18" customFormat="1" ht="49.9" customHeight="1" x14ac:dyDescent="0.2">
      <c r="A11" s="68" t="s">
        <v>267</v>
      </c>
      <c r="B11" s="68"/>
    </row>
    <row r="12" spans="1:2" s="18" customFormat="1" ht="49.9" customHeight="1" x14ac:dyDescent="0.2">
      <c r="A12" s="68" t="s">
        <v>266</v>
      </c>
      <c r="B12" s="68"/>
    </row>
    <row r="13" spans="1:2" s="18" customFormat="1" ht="49.9" customHeight="1" x14ac:dyDescent="0.2">
      <c r="A13" s="68" t="s">
        <v>281</v>
      </c>
      <c r="B13" s="68"/>
    </row>
    <row r="14" spans="1:2" x14ac:dyDescent="0.2">
      <c r="A14" s="38"/>
      <c r="B14" s="42"/>
    </row>
    <row r="15" spans="1:2" x14ac:dyDescent="0.2">
      <c r="A15" s="38"/>
      <c r="B15" s="42"/>
    </row>
    <row r="16" spans="1:2" x14ac:dyDescent="0.2">
      <c r="A16" s="38"/>
      <c r="B16" s="42"/>
    </row>
    <row r="17" spans="1:2" x14ac:dyDescent="0.2">
      <c r="B17" s="42"/>
    </row>
    <row r="18" spans="1:2" ht="26.25" x14ac:dyDescent="0.2">
      <c r="A18" s="69" t="s">
        <v>218</v>
      </c>
      <c r="B18" s="70"/>
    </row>
    <row r="19" spans="1:2" x14ac:dyDescent="0.2">
      <c r="A19" s="39" t="s">
        <v>219</v>
      </c>
      <c r="B19" s="61" t="s">
        <v>273</v>
      </c>
    </row>
    <row r="20" spans="1:2" x14ac:dyDescent="0.2">
      <c r="A20" s="39" t="s">
        <v>252</v>
      </c>
      <c r="B20" s="61" t="s">
        <v>278</v>
      </c>
    </row>
    <row r="21" spans="1:2" x14ac:dyDescent="0.2">
      <c r="A21" s="39" t="s">
        <v>254</v>
      </c>
      <c r="B21" s="62" t="s">
        <v>274</v>
      </c>
    </row>
    <row r="22" spans="1:2" x14ac:dyDescent="0.2">
      <c r="A22" s="39" t="s">
        <v>296</v>
      </c>
      <c r="B22" s="61" t="s">
        <v>253</v>
      </c>
    </row>
    <row r="23" spans="1:2" x14ac:dyDescent="0.2">
      <c r="A23" s="39" t="s">
        <v>255</v>
      </c>
      <c r="B23" s="61" t="s">
        <v>275</v>
      </c>
    </row>
    <row r="24" spans="1:2" x14ac:dyDescent="0.2">
      <c r="A24" s="39" t="s">
        <v>297</v>
      </c>
      <c r="B24" s="63">
        <v>50000000</v>
      </c>
    </row>
    <row r="25" spans="1:2" x14ac:dyDescent="0.2">
      <c r="A25" s="39" t="s">
        <v>256</v>
      </c>
      <c r="B25" s="64">
        <v>111111</v>
      </c>
    </row>
    <row r="26" spans="1:2" x14ac:dyDescent="0.2">
      <c r="A26" s="39" t="s">
        <v>45</v>
      </c>
      <c r="B26" s="61" t="s">
        <v>279</v>
      </c>
    </row>
    <row r="29" spans="1:2" ht="177" customHeight="1" x14ac:dyDescent="0.2">
      <c r="A29" s="66" t="s">
        <v>282</v>
      </c>
      <c r="B29" s="67"/>
    </row>
  </sheetData>
  <mergeCells count="9">
    <mergeCell ref="A1:B5"/>
    <mergeCell ref="A29:B29"/>
    <mergeCell ref="A12:B12"/>
    <mergeCell ref="A13:B13"/>
    <mergeCell ref="A18:B18"/>
    <mergeCell ref="A6:B6"/>
    <mergeCell ref="A10:B10"/>
    <mergeCell ref="A7:B7"/>
    <mergeCell ref="A11:B11"/>
  </mergeCells>
  <pageMargins left="0.7" right="0.7" top="0.75" bottom="0.75" header="0.3" footer="0.3"/>
  <pageSetup scale="5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117"/>
  <sheetViews>
    <sheetView showGridLines="0" zoomScale="70" zoomScaleNormal="70" zoomScaleSheetLayoutView="50" workbookViewId="0">
      <pane xSplit="2" ySplit="6" topLeftCell="C7" activePane="bottomRight" state="frozen"/>
      <selection pane="topRight" activeCell="C1" sqref="C1"/>
      <selection pane="bottomLeft" activeCell="A3" sqref="A3"/>
      <selection pane="bottomRight" activeCell="C8" sqref="C8"/>
    </sheetView>
  </sheetViews>
  <sheetFormatPr defaultColWidth="17.140625" defaultRowHeight="12.75" x14ac:dyDescent="0.2"/>
  <cols>
    <col min="1" max="1" width="7.28515625" customWidth="1"/>
    <col min="2" max="2" width="26.7109375" style="1" customWidth="1"/>
    <col min="3" max="3" width="38.28515625" style="4" customWidth="1"/>
    <col min="4" max="9" width="21" customWidth="1"/>
    <col min="10" max="13" width="10.7109375" customWidth="1"/>
    <col min="14" max="14" width="46.7109375" style="18" customWidth="1"/>
    <col min="15" max="15" width="10.7109375" style="6" hidden="1" customWidth="1"/>
    <col min="16" max="16" width="22.140625" style="6" hidden="1" customWidth="1"/>
    <col min="17" max="17" width="20" style="6" hidden="1" customWidth="1"/>
    <col min="18" max="18" width="25" style="6" hidden="1" customWidth="1"/>
    <col min="19" max="19" width="28.7109375" style="6" hidden="1" customWidth="1"/>
    <col min="20" max="20" width="43.140625" style="6" hidden="1" customWidth="1"/>
    <col min="21" max="22" width="0" style="6" hidden="1" customWidth="1"/>
    <col min="23" max="26" width="17.140625" style="6"/>
  </cols>
  <sheetData>
    <row r="1" spans="1:210" ht="13.15" customHeight="1" x14ac:dyDescent="0.2">
      <c r="B1" s="6"/>
      <c r="C1" s="84" t="s">
        <v>287</v>
      </c>
      <c r="D1" s="84"/>
      <c r="E1" s="84"/>
      <c r="F1" s="84"/>
      <c r="G1" s="84"/>
      <c r="H1" s="84"/>
      <c r="I1" s="84"/>
      <c r="J1" s="95" t="s">
        <v>263</v>
      </c>
      <c r="K1" s="95"/>
      <c r="L1" s="95"/>
      <c r="N1" s="59" t="s">
        <v>277</v>
      </c>
    </row>
    <row r="2" spans="1:210" ht="13.15" customHeight="1" x14ac:dyDescent="0.2">
      <c r="B2" s="6"/>
      <c r="C2" s="84"/>
      <c r="D2" s="84"/>
      <c r="E2" s="84"/>
      <c r="F2" s="84"/>
      <c r="G2" s="84"/>
      <c r="H2" s="84"/>
      <c r="I2" s="84"/>
      <c r="J2" s="95" t="s">
        <v>265</v>
      </c>
      <c r="K2" s="95"/>
      <c r="L2" s="95"/>
      <c r="N2" s="59" t="s">
        <v>276</v>
      </c>
    </row>
    <row r="3" spans="1:210" ht="13.15" customHeight="1" x14ac:dyDescent="0.2">
      <c r="B3" s="6"/>
      <c r="C3" s="84"/>
      <c r="D3" s="84"/>
      <c r="E3" s="84"/>
      <c r="F3" s="84"/>
      <c r="G3" s="84"/>
      <c r="H3" s="84"/>
      <c r="I3" s="84"/>
      <c r="J3" s="95" t="s">
        <v>264</v>
      </c>
      <c r="K3" s="95"/>
      <c r="L3" s="95"/>
      <c r="N3" s="60" t="s">
        <v>274</v>
      </c>
    </row>
    <row r="4" spans="1:210" ht="16.899999999999999" customHeight="1" x14ac:dyDescent="0.2">
      <c r="B4" s="6"/>
      <c r="C4" s="84"/>
      <c r="D4" s="84"/>
      <c r="E4" s="84"/>
      <c r="F4" s="84"/>
      <c r="G4" s="84"/>
      <c r="H4" s="84"/>
      <c r="I4" s="84"/>
      <c r="J4" s="95" t="s">
        <v>270</v>
      </c>
      <c r="K4" s="95"/>
      <c r="L4" s="95"/>
      <c r="N4" s="59">
        <v>111111111</v>
      </c>
    </row>
    <row r="5" spans="1:210" s="2" customFormat="1" ht="26.25" x14ac:dyDescent="0.2">
      <c r="A5" s="43"/>
      <c r="B5" s="43"/>
      <c r="C5" s="43"/>
      <c r="D5" s="85" t="s">
        <v>0</v>
      </c>
      <c r="E5" s="85"/>
      <c r="F5" s="85"/>
      <c r="G5" s="85"/>
      <c r="H5" s="85"/>
      <c r="I5" s="86"/>
      <c r="J5" s="43"/>
      <c r="K5" s="44"/>
      <c r="L5" s="43"/>
      <c r="M5" s="44"/>
      <c r="N5" s="57" t="s">
        <v>45</v>
      </c>
      <c r="O5" s="5" t="s">
        <v>1</v>
      </c>
      <c r="P5" s="5" t="s">
        <v>2</v>
      </c>
      <c r="Q5" s="5" t="s">
        <v>3</v>
      </c>
      <c r="R5" s="5" t="s">
        <v>4</v>
      </c>
      <c r="S5" s="5" t="s">
        <v>5</v>
      </c>
      <c r="T5" s="5" t="s">
        <v>6</v>
      </c>
      <c r="U5" s="5"/>
      <c r="V5" s="5"/>
      <c r="W5" s="5"/>
      <c r="X5" s="5"/>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row>
    <row r="6" spans="1:210" s="3" customFormat="1" ht="59.65" customHeight="1" x14ac:dyDescent="0.2">
      <c r="A6" s="45" t="s">
        <v>189</v>
      </c>
      <c r="B6" s="45" t="s">
        <v>7</v>
      </c>
      <c r="C6" s="45" t="s">
        <v>8</v>
      </c>
      <c r="D6" s="45" t="s">
        <v>9</v>
      </c>
      <c r="E6" s="45" t="s">
        <v>10</v>
      </c>
      <c r="F6" s="45" t="s">
        <v>11</v>
      </c>
      <c r="G6" s="45" t="s">
        <v>12</v>
      </c>
      <c r="H6" s="45" t="s">
        <v>13</v>
      </c>
      <c r="I6" s="45" t="s">
        <v>14</v>
      </c>
      <c r="J6" s="47" t="s">
        <v>47</v>
      </c>
      <c r="K6" s="48" t="s">
        <v>46</v>
      </c>
      <c r="L6" s="47" t="s">
        <v>15</v>
      </c>
      <c r="M6" s="48" t="s">
        <v>16</v>
      </c>
      <c r="N6" s="5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row>
    <row r="7" spans="1:210" s="6" customFormat="1" ht="60.4" customHeight="1" x14ac:dyDescent="0.2">
      <c r="A7" s="27"/>
      <c r="B7" s="28"/>
      <c r="C7" s="29" t="s">
        <v>48</v>
      </c>
      <c r="D7" s="87" t="s">
        <v>288</v>
      </c>
      <c r="E7" s="88"/>
      <c r="F7" s="88"/>
      <c r="G7" s="88"/>
      <c r="H7" s="88"/>
      <c r="I7" s="89"/>
      <c r="J7" s="30"/>
      <c r="K7" s="55"/>
      <c r="L7" s="30"/>
      <c r="M7" s="30"/>
      <c r="N7" s="56"/>
    </row>
    <row r="8" spans="1:210" ht="87" customHeight="1" x14ac:dyDescent="0.2">
      <c r="A8" s="15" t="s">
        <v>190</v>
      </c>
      <c r="B8" s="12" t="s">
        <v>49</v>
      </c>
      <c r="C8" s="13" t="s">
        <v>50</v>
      </c>
      <c r="D8" s="11" t="s">
        <v>51</v>
      </c>
      <c r="E8" s="11" t="s">
        <v>52</v>
      </c>
      <c r="F8" s="11" t="s">
        <v>53</v>
      </c>
      <c r="G8" s="11" t="s">
        <v>54</v>
      </c>
      <c r="H8" s="11" t="s">
        <v>55</v>
      </c>
      <c r="I8" s="11" t="s">
        <v>56</v>
      </c>
      <c r="J8" s="31">
        <v>0</v>
      </c>
      <c r="K8" s="30">
        <v>0</v>
      </c>
      <c r="L8" s="32">
        <f t="shared" ref="L8:L14" si="0">M8*5</f>
        <v>5</v>
      </c>
      <c r="M8" s="31">
        <v>1</v>
      </c>
      <c r="N8" s="56"/>
      <c r="O8" s="6" t="b">
        <f t="shared" ref="O8:O15" si="1">IF(K8=0,IF(J8=0,TRUE),FALSE)</f>
        <v>1</v>
      </c>
      <c r="P8" s="6" t="b">
        <f t="shared" ref="P8:P15" si="2">IF(K8=1,IF(J8=1,TRUE),FALSE)</f>
        <v>0</v>
      </c>
      <c r="Q8" s="6" t="b">
        <f t="shared" ref="Q8:Q15" si="3">IF(K8=2,IF(J8=2,TRUE),FALSE)</f>
        <v>0</v>
      </c>
      <c r="R8" s="6" t="b">
        <f t="shared" ref="R8:R15" si="4">IF(K8=3,IF(J8=3,TRUE),FALSE)</f>
        <v>0</v>
      </c>
      <c r="S8" s="6" t="b">
        <f t="shared" ref="S8:S15" si="5">IF(K8=4,IF(J8=4,TRUE),FALSE)</f>
        <v>0</v>
      </c>
      <c r="T8" s="6" t="b">
        <f t="shared" ref="T8:T15" si="6">IF(K8=5,IF(J8=5,TRUE),FALSE)</f>
        <v>0</v>
      </c>
      <c r="U8" s="6">
        <f>-(1-$M8)*J8</f>
        <v>0</v>
      </c>
      <c r="V8" s="6">
        <f>-(1-$M8)*K8</f>
        <v>0</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row>
    <row r="9" spans="1:210" ht="87" customHeight="1" x14ac:dyDescent="0.2">
      <c r="A9" s="15" t="s">
        <v>191</v>
      </c>
      <c r="B9" s="12" t="s">
        <v>18</v>
      </c>
      <c r="C9" s="13" t="s">
        <v>57</v>
      </c>
      <c r="D9" s="11" t="s">
        <v>19</v>
      </c>
      <c r="E9" s="11" t="s">
        <v>58</v>
      </c>
      <c r="F9" s="11" t="s">
        <v>59</v>
      </c>
      <c r="G9" s="11" t="s">
        <v>60</v>
      </c>
      <c r="H9" s="11" t="s">
        <v>61</v>
      </c>
      <c r="I9" s="17" t="s">
        <v>62</v>
      </c>
      <c r="J9" s="31">
        <v>0</v>
      </c>
      <c r="K9" s="30">
        <v>0</v>
      </c>
      <c r="L9" s="32">
        <f t="shared" si="0"/>
        <v>5</v>
      </c>
      <c r="M9" s="31">
        <v>1</v>
      </c>
      <c r="N9" s="56"/>
      <c r="O9" s="6" t="b">
        <f t="shared" si="1"/>
        <v>1</v>
      </c>
      <c r="P9" s="6" t="b">
        <f t="shared" si="2"/>
        <v>0</v>
      </c>
      <c r="Q9" s="6" t="b">
        <f t="shared" si="3"/>
        <v>0</v>
      </c>
      <c r="R9" s="6" t="b">
        <f t="shared" si="4"/>
        <v>0</v>
      </c>
      <c r="S9" s="6" t="b">
        <f t="shared" si="5"/>
        <v>0</v>
      </c>
      <c r="T9" s="6" t="b">
        <f t="shared" si="6"/>
        <v>0</v>
      </c>
      <c r="U9" s="6">
        <f t="shared" ref="U9:U41" si="7">-(1-$M9)*J9</f>
        <v>0</v>
      </c>
      <c r="V9" s="6">
        <f t="shared" ref="V9:V41" si="8">-(1-$M9)*K9</f>
        <v>0</v>
      </c>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row>
    <row r="10" spans="1:210" ht="60.4" customHeight="1" x14ac:dyDescent="0.2">
      <c r="A10" s="15" t="s">
        <v>193</v>
      </c>
      <c r="B10" s="12" t="s">
        <v>63</v>
      </c>
      <c r="C10" s="13" t="s">
        <v>215</v>
      </c>
      <c r="D10" s="11" t="s">
        <v>64</v>
      </c>
      <c r="E10" s="11" t="s">
        <v>65</v>
      </c>
      <c r="F10" s="11" t="s">
        <v>66</v>
      </c>
      <c r="G10" s="11" t="s">
        <v>67</v>
      </c>
      <c r="H10" s="11" t="s">
        <v>68</v>
      </c>
      <c r="I10" s="11" t="s">
        <v>69</v>
      </c>
      <c r="J10" s="31">
        <v>0</v>
      </c>
      <c r="K10" s="30">
        <v>0</v>
      </c>
      <c r="L10" s="32">
        <f t="shared" si="0"/>
        <v>5</v>
      </c>
      <c r="M10" s="31">
        <v>1</v>
      </c>
      <c r="N10" s="56"/>
      <c r="O10" s="6" t="b">
        <f t="shared" si="1"/>
        <v>1</v>
      </c>
      <c r="P10" s="6" t="b">
        <f t="shared" si="2"/>
        <v>0</v>
      </c>
      <c r="Q10" s="6" t="b">
        <f t="shared" si="3"/>
        <v>0</v>
      </c>
      <c r="R10" s="6" t="b">
        <f t="shared" si="4"/>
        <v>0</v>
      </c>
      <c r="S10" s="6" t="b">
        <f t="shared" si="5"/>
        <v>0</v>
      </c>
      <c r="T10" s="6" t="b">
        <f t="shared" si="6"/>
        <v>0</v>
      </c>
      <c r="U10" s="6">
        <f t="shared" si="7"/>
        <v>0</v>
      </c>
      <c r="V10" s="6">
        <f t="shared" si="8"/>
        <v>0</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row>
    <row r="11" spans="1:210" ht="51.4" customHeight="1" x14ac:dyDescent="0.2">
      <c r="A11" s="15" t="s">
        <v>194</v>
      </c>
      <c r="B11" s="12" t="s">
        <v>70</v>
      </c>
      <c r="C11" s="13" t="s">
        <v>71</v>
      </c>
      <c r="D11" s="11" t="s">
        <v>72</v>
      </c>
      <c r="E11" s="11" t="s">
        <v>73</v>
      </c>
      <c r="F11" s="11" t="s">
        <v>74</v>
      </c>
      <c r="G11" s="11" t="s">
        <v>75</v>
      </c>
      <c r="H11" s="11" t="s">
        <v>76</v>
      </c>
      <c r="I11" s="11" t="s">
        <v>77</v>
      </c>
      <c r="J11" s="33">
        <v>0</v>
      </c>
      <c r="K11" s="30">
        <v>0</v>
      </c>
      <c r="L11" s="32">
        <f t="shared" si="0"/>
        <v>5</v>
      </c>
      <c r="M11" s="31">
        <v>1</v>
      </c>
      <c r="N11" s="56"/>
      <c r="O11" s="6" t="b">
        <f t="shared" si="1"/>
        <v>1</v>
      </c>
      <c r="P11" s="6" t="b">
        <f t="shared" si="2"/>
        <v>0</v>
      </c>
      <c r="Q11" s="6" t="b">
        <f t="shared" si="3"/>
        <v>0</v>
      </c>
      <c r="R11" s="6" t="b">
        <f t="shared" si="4"/>
        <v>0</v>
      </c>
      <c r="S11" s="6" t="b">
        <f t="shared" si="5"/>
        <v>0</v>
      </c>
      <c r="T11" s="6" t="b">
        <f t="shared" si="6"/>
        <v>0</v>
      </c>
      <c r="U11" s="6">
        <f t="shared" si="7"/>
        <v>0</v>
      </c>
      <c r="V11" s="6">
        <f t="shared" si="8"/>
        <v>0</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row>
    <row r="12" spans="1:210" s="3" customFormat="1" ht="103.9" customHeight="1" x14ac:dyDescent="0.2">
      <c r="A12" s="15" t="s">
        <v>195</v>
      </c>
      <c r="B12" s="12" t="s">
        <v>78</v>
      </c>
      <c r="C12" s="13" t="s">
        <v>79</v>
      </c>
      <c r="D12" s="11" t="s">
        <v>80</v>
      </c>
      <c r="E12" s="11" t="s">
        <v>81</v>
      </c>
      <c r="F12" s="11" t="s">
        <v>82</v>
      </c>
      <c r="G12" s="11" t="s">
        <v>83</v>
      </c>
      <c r="H12" s="11" t="s">
        <v>84</v>
      </c>
      <c r="I12" s="11" t="s">
        <v>85</v>
      </c>
      <c r="J12" s="34">
        <v>0</v>
      </c>
      <c r="K12" s="30">
        <v>0</v>
      </c>
      <c r="L12" s="32">
        <f t="shared" si="0"/>
        <v>5</v>
      </c>
      <c r="M12" s="31">
        <v>1</v>
      </c>
      <c r="N12" s="56"/>
      <c r="O12" s="6" t="b">
        <f t="shared" si="1"/>
        <v>1</v>
      </c>
      <c r="P12" s="6" t="b">
        <f t="shared" si="2"/>
        <v>0</v>
      </c>
      <c r="Q12" s="6" t="b">
        <f t="shared" si="3"/>
        <v>0</v>
      </c>
      <c r="R12" s="6" t="b">
        <f t="shared" si="4"/>
        <v>0</v>
      </c>
      <c r="S12" s="6" t="b">
        <f t="shared" si="5"/>
        <v>0</v>
      </c>
      <c r="T12" s="6" t="b">
        <f t="shared" si="6"/>
        <v>0</v>
      </c>
      <c r="U12" s="6">
        <f t="shared" si="7"/>
        <v>0</v>
      </c>
      <c r="V12" s="6">
        <f t="shared" si="8"/>
        <v>0</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row>
    <row r="13" spans="1:210" ht="54.4" customHeight="1" x14ac:dyDescent="0.2">
      <c r="A13" s="15" t="s">
        <v>196</v>
      </c>
      <c r="B13" s="12" t="s">
        <v>86</v>
      </c>
      <c r="C13" s="13" t="s">
        <v>87</v>
      </c>
      <c r="D13" s="11" t="s">
        <v>88</v>
      </c>
      <c r="E13" s="11" t="s">
        <v>89</v>
      </c>
      <c r="F13" s="11" t="s">
        <v>90</v>
      </c>
      <c r="G13" s="11" t="s">
        <v>91</v>
      </c>
      <c r="H13" s="11" t="s">
        <v>92</v>
      </c>
      <c r="I13" s="11" t="s">
        <v>93</v>
      </c>
      <c r="J13" s="34">
        <v>0</v>
      </c>
      <c r="K13" s="30">
        <v>0</v>
      </c>
      <c r="L13" s="32">
        <f t="shared" si="0"/>
        <v>5</v>
      </c>
      <c r="M13" s="31">
        <v>1</v>
      </c>
      <c r="N13" s="56"/>
      <c r="O13" s="6" t="b">
        <f t="shared" si="1"/>
        <v>1</v>
      </c>
      <c r="P13" s="6" t="b">
        <f t="shared" si="2"/>
        <v>0</v>
      </c>
      <c r="Q13" s="6" t="b">
        <f t="shared" si="3"/>
        <v>0</v>
      </c>
      <c r="R13" s="6" t="b">
        <f t="shared" si="4"/>
        <v>0</v>
      </c>
      <c r="S13" s="6" t="b">
        <f t="shared" si="5"/>
        <v>0</v>
      </c>
      <c r="T13" s="6" t="b">
        <f t="shared" si="6"/>
        <v>0</v>
      </c>
      <c r="U13" s="6">
        <f t="shared" si="7"/>
        <v>0</v>
      </c>
      <c r="V13" s="6">
        <f t="shared" si="8"/>
        <v>0</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row>
    <row r="14" spans="1:210" ht="84.4" customHeight="1" x14ac:dyDescent="0.2">
      <c r="A14" s="15" t="s">
        <v>197</v>
      </c>
      <c r="B14" s="12" t="s">
        <v>22</v>
      </c>
      <c r="C14" s="13" t="s">
        <v>94</v>
      </c>
      <c r="D14" s="11" t="s">
        <v>95</v>
      </c>
      <c r="E14" s="11" t="s">
        <v>96</v>
      </c>
      <c r="F14" s="11" t="s">
        <v>97</v>
      </c>
      <c r="G14" s="11" t="s">
        <v>98</v>
      </c>
      <c r="H14" s="11" t="s">
        <v>99</v>
      </c>
      <c r="I14" s="11" t="s">
        <v>100</v>
      </c>
      <c r="J14" s="34">
        <v>0</v>
      </c>
      <c r="K14" s="30">
        <v>0</v>
      </c>
      <c r="L14" s="32">
        <f t="shared" si="0"/>
        <v>5</v>
      </c>
      <c r="M14" s="31">
        <v>1</v>
      </c>
      <c r="N14" s="56"/>
      <c r="O14" s="6" t="b">
        <f t="shared" si="1"/>
        <v>1</v>
      </c>
      <c r="P14" s="6" t="b">
        <f t="shared" si="2"/>
        <v>0</v>
      </c>
      <c r="Q14" s="6" t="b">
        <f t="shared" si="3"/>
        <v>0</v>
      </c>
      <c r="R14" s="6" t="b">
        <f t="shared" si="4"/>
        <v>0</v>
      </c>
      <c r="S14" s="6" t="b">
        <f t="shared" si="5"/>
        <v>0</v>
      </c>
      <c r="T14" s="6" t="b">
        <f t="shared" si="6"/>
        <v>0</v>
      </c>
      <c r="U14" s="6">
        <f t="shared" si="7"/>
        <v>0</v>
      </c>
      <c r="V14" s="6">
        <f t="shared" si="8"/>
        <v>0</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row>
    <row r="15" spans="1:210" ht="117" customHeight="1" x14ac:dyDescent="0.2">
      <c r="A15" s="15" t="s">
        <v>198</v>
      </c>
      <c r="B15" s="12" t="s">
        <v>20</v>
      </c>
      <c r="C15" s="13" t="s">
        <v>220</v>
      </c>
      <c r="D15" s="11" t="s">
        <v>284</v>
      </c>
      <c r="E15" s="11" t="s">
        <v>222</v>
      </c>
      <c r="F15" s="11" t="s">
        <v>221</v>
      </c>
      <c r="G15" s="23" t="s">
        <v>285</v>
      </c>
      <c r="H15" s="11" t="s">
        <v>224</v>
      </c>
      <c r="I15" s="11" t="s">
        <v>223</v>
      </c>
      <c r="J15" s="34">
        <v>0</v>
      </c>
      <c r="K15" s="30">
        <v>0</v>
      </c>
      <c r="L15" s="32">
        <f t="shared" ref="L15" si="9">M15*5</f>
        <v>5</v>
      </c>
      <c r="M15" s="31">
        <v>1</v>
      </c>
      <c r="N15" s="56"/>
      <c r="O15" s="6" t="b">
        <f t="shared" si="1"/>
        <v>1</v>
      </c>
      <c r="P15" s="6" t="b">
        <f t="shared" si="2"/>
        <v>0</v>
      </c>
      <c r="Q15" s="6" t="b">
        <f t="shared" si="3"/>
        <v>0</v>
      </c>
      <c r="R15" s="6" t="b">
        <f t="shared" si="4"/>
        <v>0</v>
      </c>
      <c r="S15" s="6" t="b">
        <f t="shared" si="5"/>
        <v>0</v>
      </c>
      <c r="T15" s="6" t="b">
        <f t="shared" si="6"/>
        <v>0</v>
      </c>
      <c r="U15" s="6">
        <f t="shared" si="7"/>
        <v>0</v>
      </c>
      <c r="V15" s="6">
        <f t="shared" si="8"/>
        <v>0</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row>
    <row r="16" spans="1:210" ht="20.25" x14ac:dyDescent="0.2">
      <c r="A16" s="93"/>
      <c r="B16" s="94"/>
      <c r="C16" s="94"/>
      <c r="D16" s="94"/>
      <c r="E16" s="94"/>
      <c r="F16" s="94"/>
      <c r="G16" s="94"/>
      <c r="H16" s="73" t="s">
        <v>44</v>
      </c>
      <c r="I16" s="74"/>
      <c r="J16" s="49">
        <f>SUM(J8:J15)+SUM(U8:U15)</f>
        <v>0</v>
      </c>
      <c r="K16" s="49">
        <f>SUM(K8:K15)+SUM(V8:V15)</f>
        <v>0</v>
      </c>
      <c r="L16" s="49">
        <f t="shared" ref="L16" si="10">SUM(L8:L15)</f>
        <v>40</v>
      </c>
      <c r="M16" s="49" t="s">
        <v>21</v>
      </c>
      <c r="N16" s="5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row>
    <row r="17" spans="1:210" ht="43.9" customHeight="1" x14ac:dyDescent="0.2">
      <c r="A17" s="27"/>
      <c r="B17" s="28"/>
      <c r="C17" s="29" t="s">
        <v>101</v>
      </c>
      <c r="D17" s="87" t="s">
        <v>289</v>
      </c>
      <c r="E17" s="88"/>
      <c r="F17" s="88"/>
      <c r="G17" s="88"/>
      <c r="H17" s="88"/>
      <c r="I17" s="89"/>
      <c r="J17" s="30"/>
      <c r="K17" s="30"/>
      <c r="L17" s="30"/>
      <c r="M17" s="30"/>
      <c r="N17" s="56"/>
      <c r="O17" s="6" t="b">
        <f>IF(K17=0,IF(J17=0,TRUE),FALSE)</f>
        <v>1</v>
      </c>
      <c r="P17" s="6" t="b">
        <f>IF(K17=1,IF(J17=1,TRUE),FALSE)</f>
        <v>0</v>
      </c>
      <c r="Q17" s="6" t="b">
        <f>IF(K17=2,IF(J17=2,TRUE),FALSE)</f>
        <v>0</v>
      </c>
      <c r="R17" s="6" t="b">
        <f>IF(K17=3,IF(J17=3,TRUE),FALSE)</f>
        <v>0</v>
      </c>
      <c r="S17" s="6" t="b">
        <f>IF(K17=4,IF(J17=4,TRUE),FALSE)</f>
        <v>0</v>
      </c>
      <c r="T17" s="6" t="b">
        <f>IF(K17=5,IF(J17=5,TRUE),FALSE)</f>
        <v>0</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row>
    <row r="18" spans="1:210" ht="100.15" customHeight="1" x14ac:dyDescent="0.2">
      <c r="A18" s="15" t="s">
        <v>199</v>
      </c>
      <c r="B18" s="12" t="s">
        <v>103</v>
      </c>
      <c r="C18" s="13" t="s">
        <v>216</v>
      </c>
      <c r="D18" s="11" t="s">
        <v>104</v>
      </c>
      <c r="E18" s="11" t="s">
        <v>105</v>
      </c>
      <c r="F18" s="11" t="s">
        <v>106</v>
      </c>
      <c r="G18" s="11" t="s">
        <v>227</v>
      </c>
      <c r="H18" s="11" t="s">
        <v>107</v>
      </c>
      <c r="I18" s="11" t="s">
        <v>108</v>
      </c>
      <c r="J18" s="31">
        <v>0</v>
      </c>
      <c r="K18" s="30">
        <v>0</v>
      </c>
      <c r="L18" s="35">
        <f>5*M18</f>
        <v>5</v>
      </c>
      <c r="M18" s="31">
        <v>1</v>
      </c>
      <c r="N18" s="56"/>
      <c r="O18" s="6" t="b">
        <f>IF(K18=0,IF(J18=0,TRUE),FALSE)</f>
        <v>1</v>
      </c>
      <c r="P18" s="6" t="b">
        <f>IF(K18=1,IF(J18=1,TRUE),FALSE)</f>
        <v>0</v>
      </c>
      <c r="Q18" s="6" t="b">
        <f>IF(K18=2,IF(J18=2,TRUE),FALSE)</f>
        <v>0</v>
      </c>
      <c r="R18" s="6" t="b">
        <f>IF(K18=3,IF(J18=3,TRUE),FALSE)</f>
        <v>0</v>
      </c>
      <c r="S18" s="6" t="b">
        <f>IF(K18=4,IF(J18=4,TRUE),FALSE)</f>
        <v>0</v>
      </c>
      <c r="T18" s="6" t="b">
        <f>IF(K18=5,IF(J18=5,TRUE),FALSE)</f>
        <v>0</v>
      </c>
      <c r="U18" s="6">
        <f t="shared" si="7"/>
        <v>0</v>
      </c>
      <c r="V18" s="6">
        <f t="shared" si="8"/>
        <v>0</v>
      </c>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row>
    <row r="19" spans="1:210" ht="70.900000000000006" customHeight="1" x14ac:dyDescent="0.2">
      <c r="A19" s="15" t="s">
        <v>200</v>
      </c>
      <c r="B19" s="12" t="s">
        <v>32</v>
      </c>
      <c r="C19" s="13" t="s">
        <v>109</v>
      </c>
      <c r="D19" s="11" t="s">
        <v>33</v>
      </c>
      <c r="E19" s="11" t="s">
        <v>34</v>
      </c>
      <c r="F19" s="11" t="s">
        <v>110</v>
      </c>
      <c r="G19" s="11" t="s">
        <v>111</v>
      </c>
      <c r="H19" s="11" t="s">
        <v>112</v>
      </c>
      <c r="I19" s="11" t="s">
        <v>35</v>
      </c>
      <c r="J19" s="30">
        <v>0</v>
      </c>
      <c r="K19" s="30">
        <v>0</v>
      </c>
      <c r="L19" s="36">
        <f>5*M19</f>
        <v>5</v>
      </c>
      <c r="M19" s="31">
        <v>1</v>
      </c>
      <c r="N19" s="56"/>
      <c r="O19" s="6" t="b">
        <f>IF(K19=0,IF(J19=0,TRUE),FALSE)</f>
        <v>1</v>
      </c>
      <c r="P19" s="6" t="b">
        <f>IF(K19=1,IF(J19=1,TRUE),FALSE)</f>
        <v>0</v>
      </c>
      <c r="Q19" s="6" t="b">
        <f>IF(K19=2,IF(J19=2,TRUE),FALSE)</f>
        <v>0</v>
      </c>
      <c r="R19" s="6" t="b">
        <f>IF(K19=3,IF(J19=3,TRUE),FALSE)</f>
        <v>0</v>
      </c>
      <c r="S19" s="6" t="b">
        <f>IF(K19=4,IF(J19=4,TRUE),FALSE)</f>
        <v>0</v>
      </c>
      <c r="T19" s="6" t="b">
        <f>IF(K19=5,IF(J19=5,TRUE),FALSE)</f>
        <v>0</v>
      </c>
      <c r="U19" s="6">
        <f t="shared" si="7"/>
        <v>0</v>
      </c>
      <c r="V19" s="6">
        <f t="shared" si="8"/>
        <v>0</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row>
    <row r="20" spans="1:210" ht="116.65" customHeight="1" x14ac:dyDescent="0.2">
      <c r="A20" s="15" t="s">
        <v>201</v>
      </c>
      <c r="B20" s="12" t="s">
        <v>113</v>
      </c>
      <c r="C20" s="13" t="s">
        <v>114</v>
      </c>
      <c r="D20" s="11" t="s">
        <v>36</v>
      </c>
      <c r="E20" s="11" t="s">
        <v>37</v>
      </c>
      <c r="F20" s="11" t="s">
        <v>38</v>
      </c>
      <c r="G20" s="11" t="s">
        <v>39</v>
      </c>
      <c r="H20" s="11" t="s">
        <v>40</v>
      </c>
      <c r="I20" s="11" t="s">
        <v>41</v>
      </c>
      <c r="J20" s="30">
        <v>0</v>
      </c>
      <c r="K20" s="30">
        <v>0</v>
      </c>
      <c r="L20" s="36">
        <f>5*M20</f>
        <v>5</v>
      </c>
      <c r="M20" s="31">
        <v>1</v>
      </c>
      <c r="N20" s="56"/>
      <c r="O20" s="6" t="b">
        <f>IF(K20=0,IF(J20=0,TRUE),FALSE)</f>
        <v>1</v>
      </c>
      <c r="P20" s="6" t="b">
        <f>IF(K20=1,IF(J20=1,TRUE),FALSE)</f>
        <v>0</v>
      </c>
      <c r="Q20" s="6" t="b">
        <f>IF(K20=2,IF(J20=2,TRUE),FALSE)</f>
        <v>0</v>
      </c>
      <c r="R20" s="6" t="b">
        <f>IF(K20=3,IF(J20=3,TRUE),FALSE)</f>
        <v>0</v>
      </c>
      <c r="S20" s="6" t="b">
        <f>IF(K20=4,IF(J20=4,TRUE),FALSE)</f>
        <v>0</v>
      </c>
      <c r="T20" s="6" t="b">
        <f>IF(K20=5,IF(J20=5,TRUE),FALSE)</f>
        <v>0</v>
      </c>
      <c r="U20" s="6">
        <f t="shared" si="7"/>
        <v>0</v>
      </c>
      <c r="V20" s="6">
        <f t="shared" si="8"/>
        <v>0</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row>
    <row r="21" spans="1:210" ht="20.25" x14ac:dyDescent="0.2">
      <c r="A21" s="93"/>
      <c r="B21" s="94"/>
      <c r="C21" s="94"/>
      <c r="D21" s="94"/>
      <c r="E21" s="94"/>
      <c r="F21" s="94"/>
      <c r="G21" s="94"/>
      <c r="H21" s="73" t="s">
        <v>44</v>
      </c>
      <c r="I21" s="74"/>
      <c r="J21" s="46">
        <f>SUM(J18:J20)+SUM(U18:U20)</f>
        <v>0</v>
      </c>
      <c r="K21" s="46">
        <f>SUM(K18:K20)+SUM(V18:V20)</f>
        <v>0</v>
      </c>
      <c r="L21" s="46">
        <f t="shared" ref="L21" si="11">SUM(L18:L20)</f>
        <v>15</v>
      </c>
      <c r="M21" s="46" t="s">
        <v>21</v>
      </c>
      <c r="N21" s="5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row>
    <row r="22" spans="1:210" ht="45" customHeight="1" x14ac:dyDescent="0.2">
      <c r="A22" s="27"/>
      <c r="B22" s="28"/>
      <c r="C22" s="29" t="s">
        <v>115</v>
      </c>
      <c r="D22" s="90" t="s">
        <v>290</v>
      </c>
      <c r="E22" s="91"/>
      <c r="F22" s="91"/>
      <c r="G22" s="91"/>
      <c r="H22" s="91"/>
      <c r="I22" s="92"/>
      <c r="J22" s="30"/>
      <c r="K22" s="30"/>
      <c r="L22" s="30"/>
      <c r="M22" s="30"/>
      <c r="N22" s="56"/>
      <c r="O22" s="6" t="b">
        <f>IF(K22=0,IF(J22=0,TRUE),FALSE)</f>
        <v>1</v>
      </c>
      <c r="P22" s="6" t="b">
        <f>IF(K22=1,IF(J22=1,TRUE),FALSE)</f>
        <v>0</v>
      </c>
      <c r="Q22" s="6" t="b">
        <f>IF(K22=2,IF(J22=2,TRUE),FALSE)</f>
        <v>0</v>
      </c>
      <c r="R22" s="6" t="b">
        <f>IF(K22=3,IF(J22=3,TRUE),FALSE)</f>
        <v>0</v>
      </c>
      <c r="S22" s="6" t="b">
        <f>IF(K22=4,IF(J22=4,TRUE),FALSE)</f>
        <v>0</v>
      </c>
      <c r="T22" s="6" t="b">
        <f>IF(K22=5,IF(J22=5,TRUE),FALSE)</f>
        <v>0</v>
      </c>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row>
    <row r="23" spans="1:210" s="3" customFormat="1" ht="155.65" customHeight="1" x14ac:dyDescent="0.2">
      <c r="A23" s="16" t="s">
        <v>202</v>
      </c>
      <c r="B23" s="12" t="s">
        <v>117</v>
      </c>
      <c r="C23" s="13" t="s">
        <v>118</v>
      </c>
      <c r="D23" s="11" t="s">
        <v>119</v>
      </c>
      <c r="E23" s="11" t="s">
        <v>120</v>
      </c>
      <c r="F23" s="11" t="s">
        <v>121</v>
      </c>
      <c r="G23" s="11" t="s">
        <v>122</v>
      </c>
      <c r="H23" s="11" t="s">
        <v>123</v>
      </c>
      <c r="I23" s="11" t="s">
        <v>124</v>
      </c>
      <c r="J23" s="31">
        <v>0</v>
      </c>
      <c r="K23" s="31">
        <v>0</v>
      </c>
      <c r="L23" s="35">
        <f>5*M23</f>
        <v>5</v>
      </c>
      <c r="M23" s="31">
        <v>1</v>
      </c>
      <c r="N23" s="56"/>
      <c r="O23" s="6" t="b">
        <f>IF(K23=0,IF(J23=0,TRUE),FALSE)</f>
        <v>1</v>
      </c>
      <c r="P23" s="6" t="b">
        <f>IF(K23=1,IF(J23=1,TRUE),FALSE)</f>
        <v>0</v>
      </c>
      <c r="Q23" s="6" t="b">
        <f>IF(K23=2,IF(J23=2,TRUE),FALSE)</f>
        <v>0</v>
      </c>
      <c r="R23" s="6" t="b">
        <f>IF(K23=3,IF(J23=3,TRUE),FALSE)</f>
        <v>0</v>
      </c>
      <c r="S23" s="6" t="b">
        <f>IF(K23=4,IF(J23=4,TRUE),FALSE)</f>
        <v>0</v>
      </c>
      <c r="T23" s="6" t="b">
        <f>IF(K23=5,IF(J23=5,TRUE),FALSE)</f>
        <v>0</v>
      </c>
      <c r="U23" s="6">
        <f t="shared" si="7"/>
        <v>0</v>
      </c>
      <c r="V23" s="6">
        <f t="shared" si="8"/>
        <v>0</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row>
    <row r="24" spans="1:210" ht="126.4" customHeight="1" x14ac:dyDescent="0.2">
      <c r="A24" s="16" t="s">
        <v>203</v>
      </c>
      <c r="B24" s="12" t="s">
        <v>125</v>
      </c>
      <c r="C24" s="13" t="s">
        <v>126</v>
      </c>
      <c r="D24" s="11" t="s">
        <v>127</v>
      </c>
      <c r="E24" s="11" t="s">
        <v>128</v>
      </c>
      <c r="F24" s="11" t="s">
        <v>129</v>
      </c>
      <c r="G24" s="11" t="s">
        <v>130</v>
      </c>
      <c r="H24" s="11" t="s">
        <v>131</v>
      </c>
      <c r="I24" s="11" t="s">
        <v>132</v>
      </c>
      <c r="J24" s="31">
        <v>0</v>
      </c>
      <c r="K24" s="31">
        <v>0</v>
      </c>
      <c r="L24" s="35">
        <f>5*M24</f>
        <v>5</v>
      </c>
      <c r="M24" s="31">
        <v>1</v>
      </c>
      <c r="N24" s="56"/>
      <c r="O24" s="6" t="b">
        <f>IF(K24=0,IF(J24=0,TRUE),FALSE)</f>
        <v>1</v>
      </c>
      <c r="P24" s="6" t="b">
        <f>IF(K24=1,IF(J24=1,TRUE),FALSE)</f>
        <v>0</v>
      </c>
      <c r="Q24" s="6" t="b">
        <f>IF(K24=2,IF(J24=2,TRUE),FALSE)</f>
        <v>0</v>
      </c>
      <c r="R24" s="6" t="b">
        <f>IF(K24=3,IF(J24=3,TRUE),FALSE)</f>
        <v>0</v>
      </c>
      <c r="S24" s="6" t="b">
        <f>IF(K24=4,IF(J24=4,TRUE),FALSE)</f>
        <v>0</v>
      </c>
      <c r="T24" s="6" t="b">
        <f>IF(K24=5,IF(J24=5,TRUE),FALSE)</f>
        <v>0</v>
      </c>
      <c r="U24" s="6">
        <f t="shared" si="7"/>
        <v>0</v>
      </c>
      <c r="V24" s="6">
        <f t="shared" si="8"/>
        <v>0</v>
      </c>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row>
    <row r="25" spans="1:210" ht="91.15" customHeight="1" x14ac:dyDescent="0.2">
      <c r="A25" s="16" t="s">
        <v>204</v>
      </c>
      <c r="B25" s="12" t="s">
        <v>133</v>
      </c>
      <c r="C25" s="13" t="s">
        <v>134</v>
      </c>
      <c r="D25" s="11" t="s">
        <v>135</v>
      </c>
      <c r="E25" s="11" t="s">
        <v>136</v>
      </c>
      <c r="F25" s="11" t="s">
        <v>137</v>
      </c>
      <c r="G25" s="11" t="s">
        <v>138</v>
      </c>
      <c r="H25" s="11" t="s">
        <v>139</v>
      </c>
      <c r="I25" s="11" t="s">
        <v>140</v>
      </c>
      <c r="J25" s="31">
        <v>0</v>
      </c>
      <c r="K25" s="31">
        <v>0</v>
      </c>
      <c r="L25" s="35">
        <f>5*M25</f>
        <v>5</v>
      </c>
      <c r="M25" s="31">
        <v>1</v>
      </c>
      <c r="N25" s="56"/>
      <c r="O25" s="6" t="b">
        <f>IF(K25=0,IF(J25=0,TRUE),FALSE)</f>
        <v>1</v>
      </c>
      <c r="P25" s="6" t="b">
        <f>IF(K25=1,IF(J25=1,TRUE),FALSE)</f>
        <v>0</v>
      </c>
      <c r="Q25" s="6" t="b">
        <f>IF(K25=2,IF(J25=2,TRUE),FALSE)</f>
        <v>0</v>
      </c>
      <c r="R25" s="6" t="b">
        <f>IF(K25=3,IF(J25=3,TRUE),FALSE)</f>
        <v>0</v>
      </c>
      <c r="S25" s="6" t="b">
        <f>IF(K25=4,IF(J25=4,TRUE),FALSE)</f>
        <v>0</v>
      </c>
      <c r="T25" s="6" t="b">
        <f>IF(K25=5,IF(J25=5,TRUE),FALSE)</f>
        <v>0</v>
      </c>
      <c r="U25" s="6">
        <f t="shared" si="7"/>
        <v>0</v>
      </c>
      <c r="V25" s="6">
        <f t="shared" si="8"/>
        <v>0</v>
      </c>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row>
    <row r="26" spans="1:210" ht="27.4" customHeight="1" x14ac:dyDescent="0.2">
      <c r="A26" s="75"/>
      <c r="B26" s="76"/>
      <c r="C26" s="76"/>
      <c r="D26" s="76"/>
      <c r="E26" s="76"/>
      <c r="F26" s="76"/>
      <c r="G26" s="76"/>
      <c r="H26" s="73" t="s">
        <v>44</v>
      </c>
      <c r="I26" s="74"/>
      <c r="J26" s="46">
        <f>SUM(J23:J25)+SUM(U23:U25)</f>
        <v>0</v>
      </c>
      <c r="K26" s="46">
        <f>SUM(K23:K25)+SUM(V23:V25)</f>
        <v>0</v>
      </c>
      <c r="L26" s="46">
        <f t="shared" ref="L26" si="12">SUM(L23:L25)</f>
        <v>15</v>
      </c>
      <c r="M26" s="46" t="s">
        <v>21</v>
      </c>
      <c r="N26" s="5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row>
    <row r="27" spans="1:210" s="6" customFormat="1" ht="38.25" x14ac:dyDescent="0.2">
      <c r="A27" s="27"/>
      <c r="B27" s="28"/>
      <c r="C27" s="29" t="s">
        <v>141</v>
      </c>
      <c r="D27" s="87" t="s">
        <v>291</v>
      </c>
      <c r="E27" s="88"/>
      <c r="F27" s="88"/>
      <c r="G27" s="88"/>
      <c r="H27" s="88"/>
      <c r="I27" s="89"/>
      <c r="J27" s="30"/>
      <c r="K27" s="30"/>
      <c r="L27" s="30"/>
      <c r="M27" s="30"/>
      <c r="N27" s="56"/>
      <c r="O27" s="6" t="b">
        <f>IF(K27=0,IF(J27=0,TRUE),FALSE)</f>
        <v>1</v>
      </c>
      <c r="P27" s="6" t="b">
        <f>IF(K27=1,IF(J27=1,TRUE),FALSE)</f>
        <v>0</v>
      </c>
      <c r="Q27" s="6" t="b">
        <f>IF(K27=2,IF(J27=2,TRUE),FALSE)</f>
        <v>0</v>
      </c>
      <c r="R27" s="6" t="b">
        <f>IF(K27=3,IF(J27=3,TRUE),FALSE)</f>
        <v>0</v>
      </c>
      <c r="S27" s="6" t="b">
        <f>IF(K27=4,IF(J27=4,TRUE),FALSE)</f>
        <v>0</v>
      </c>
      <c r="T27" s="6" t="b">
        <f>IF(K27=5,IF(J27=5,TRUE),FALSE)</f>
        <v>0</v>
      </c>
    </row>
    <row r="28" spans="1:210" s="6" customFormat="1" ht="82.15" customHeight="1" x14ac:dyDescent="0.2">
      <c r="A28" s="16" t="s">
        <v>205</v>
      </c>
      <c r="B28" s="12" t="s">
        <v>143</v>
      </c>
      <c r="C28" s="13" t="s">
        <v>144</v>
      </c>
      <c r="D28" s="14" t="s">
        <v>145</v>
      </c>
      <c r="E28" s="14" t="s">
        <v>146</v>
      </c>
      <c r="F28" s="14" t="s">
        <v>147</v>
      </c>
      <c r="G28" s="14" t="s">
        <v>148</v>
      </c>
      <c r="H28" s="14" t="s">
        <v>149</v>
      </c>
      <c r="I28" s="14" t="s">
        <v>150</v>
      </c>
      <c r="J28" s="31">
        <v>0</v>
      </c>
      <c r="K28" s="31">
        <v>0</v>
      </c>
      <c r="L28" s="35">
        <f>5*M28</f>
        <v>5</v>
      </c>
      <c r="M28" s="31">
        <v>1</v>
      </c>
      <c r="N28" s="56"/>
      <c r="O28" s="6" t="b">
        <f>IF(K28=0,IF(J28=0,TRUE),FALSE)</f>
        <v>1</v>
      </c>
      <c r="P28" s="6" t="b">
        <f>IF(K28=1,IF(J28=1,TRUE),FALSE)</f>
        <v>0</v>
      </c>
      <c r="Q28" s="6" t="b">
        <f>IF(K28=2,IF(J28=2,TRUE),FALSE)</f>
        <v>0</v>
      </c>
      <c r="R28" s="6" t="b">
        <f>IF(K28=3,IF(J28=3,TRUE),FALSE)</f>
        <v>0</v>
      </c>
      <c r="S28" s="6" t="b">
        <f>IF(K28=4,IF(J28=4,TRUE),FALSE)</f>
        <v>0</v>
      </c>
      <c r="T28" s="6" t="b">
        <f>IF(K28=5,IF(J28=5,TRUE),FALSE)</f>
        <v>0</v>
      </c>
      <c r="U28" s="6">
        <f t="shared" si="7"/>
        <v>0</v>
      </c>
      <c r="V28" s="6">
        <f t="shared" si="8"/>
        <v>0</v>
      </c>
    </row>
    <row r="29" spans="1:210" s="6" customFormat="1" ht="89.25" x14ac:dyDescent="0.2">
      <c r="A29" s="16" t="s">
        <v>206</v>
      </c>
      <c r="B29" s="12" t="s">
        <v>151</v>
      </c>
      <c r="C29" s="13" t="s">
        <v>152</v>
      </c>
      <c r="D29" s="14" t="s">
        <v>145</v>
      </c>
      <c r="E29" s="14" t="s">
        <v>153</v>
      </c>
      <c r="F29" s="14" t="s">
        <v>154</v>
      </c>
      <c r="G29" s="14" t="s">
        <v>155</v>
      </c>
      <c r="H29" s="14" t="s">
        <v>156</v>
      </c>
      <c r="I29" s="14" t="s">
        <v>157</v>
      </c>
      <c r="J29" s="31">
        <v>0</v>
      </c>
      <c r="K29" s="31">
        <v>0</v>
      </c>
      <c r="L29" s="35">
        <f>5*M29</f>
        <v>5</v>
      </c>
      <c r="M29" s="31">
        <v>1</v>
      </c>
      <c r="N29" s="56"/>
      <c r="O29" s="6" t="b">
        <f>IF(K29=0,IF(J29=0,TRUE),FALSE)</f>
        <v>1</v>
      </c>
      <c r="P29" s="6" t="b">
        <f>IF(K29=1,IF(J29=1,TRUE),FALSE)</f>
        <v>0</v>
      </c>
      <c r="Q29" s="6" t="b">
        <f>IF(K29=2,IF(J29=2,TRUE),FALSE)</f>
        <v>0</v>
      </c>
      <c r="R29" s="6" t="b">
        <f>IF(K29=3,IF(J29=3,TRUE),FALSE)</f>
        <v>0</v>
      </c>
      <c r="S29" s="6" t="b">
        <f>IF(K29=4,IF(J29=4,TRUE),FALSE)</f>
        <v>0</v>
      </c>
      <c r="T29" s="6" t="b">
        <f>IF(K29=5,IF(J29=5,TRUE),FALSE)</f>
        <v>0</v>
      </c>
      <c r="U29" s="6">
        <f t="shared" si="7"/>
        <v>0</v>
      </c>
      <c r="V29" s="6">
        <f t="shared" si="8"/>
        <v>0</v>
      </c>
    </row>
    <row r="30" spans="1:210" s="6" customFormat="1" ht="89.25" x14ac:dyDescent="0.2">
      <c r="A30" s="16" t="s">
        <v>207</v>
      </c>
      <c r="B30" s="12" t="s">
        <v>158</v>
      </c>
      <c r="C30" s="13" t="s">
        <v>241</v>
      </c>
      <c r="D30" s="14" t="s">
        <v>159</v>
      </c>
      <c r="E30" s="14" t="s">
        <v>160</v>
      </c>
      <c r="F30" s="14" t="s">
        <v>161</v>
      </c>
      <c r="G30" s="14" t="s">
        <v>162</v>
      </c>
      <c r="H30" s="14" t="s">
        <v>163</v>
      </c>
      <c r="I30" s="14" t="s">
        <v>164</v>
      </c>
      <c r="J30" s="31">
        <v>0</v>
      </c>
      <c r="K30" s="31">
        <v>0</v>
      </c>
      <c r="L30" s="35">
        <f>5*M30</f>
        <v>5</v>
      </c>
      <c r="M30" s="31">
        <v>1</v>
      </c>
      <c r="N30" s="56"/>
      <c r="O30" s="6" t="b">
        <f>IF(K30=0,IF(J30=0,TRUE),FALSE)</f>
        <v>1</v>
      </c>
      <c r="P30" s="6" t="b">
        <f>IF(K30=1,IF(J30=1,TRUE),FALSE)</f>
        <v>0</v>
      </c>
      <c r="Q30" s="6" t="b">
        <f>IF(K30=2,IF(J30=2,TRUE),FALSE)</f>
        <v>0</v>
      </c>
      <c r="R30" s="6" t="b">
        <f>IF(K30=3,IF(J30=3,TRUE),FALSE)</f>
        <v>0</v>
      </c>
      <c r="S30" s="6" t="b">
        <f>IF(K30=4,IF(J30=4,TRUE),FALSE)</f>
        <v>0</v>
      </c>
      <c r="T30" s="6" t="b">
        <f>IF(K30=5,IF(J30=5,TRUE),FALSE)</f>
        <v>0</v>
      </c>
      <c r="U30" s="6">
        <f t="shared" si="7"/>
        <v>0</v>
      </c>
      <c r="V30" s="6">
        <f t="shared" si="8"/>
        <v>0</v>
      </c>
    </row>
    <row r="31" spans="1:210" s="6" customFormat="1" ht="84" customHeight="1" x14ac:dyDescent="0.2">
      <c r="A31" s="16" t="s">
        <v>208</v>
      </c>
      <c r="B31" s="12" t="s">
        <v>165</v>
      </c>
      <c r="C31" s="13" t="s">
        <v>166</v>
      </c>
      <c r="D31" s="14" t="s">
        <v>167</v>
      </c>
      <c r="E31" s="14" t="s">
        <v>168</v>
      </c>
      <c r="F31" s="14" t="s">
        <v>169</v>
      </c>
      <c r="G31" s="14" t="s">
        <v>170</v>
      </c>
      <c r="H31" s="14" t="s">
        <v>171</v>
      </c>
      <c r="I31" s="14" t="s">
        <v>286</v>
      </c>
      <c r="J31" s="31">
        <v>0</v>
      </c>
      <c r="K31" s="31">
        <v>0</v>
      </c>
      <c r="L31" s="35">
        <f>5*M31</f>
        <v>5</v>
      </c>
      <c r="M31" s="31">
        <v>1</v>
      </c>
      <c r="N31" s="56"/>
      <c r="O31" s="6" t="b">
        <f>IF(K31=0,IF(J31=0,TRUE),FALSE)</f>
        <v>1</v>
      </c>
      <c r="P31" s="6" t="b">
        <f>IF(K31=1,IF(J31=1,TRUE),FALSE)</f>
        <v>0</v>
      </c>
      <c r="Q31" s="6" t="b">
        <f>IF(K31=2,IF(J31=2,TRUE),FALSE)</f>
        <v>0</v>
      </c>
      <c r="R31" s="6" t="b">
        <f>IF(K31=3,IF(J31=3,TRUE),FALSE)</f>
        <v>0</v>
      </c>
      <c r="S31" s="6" t="b">
        <f>IF(K31=4,IF(J31=4,TRUE),FALSE)</f>
        <v>0</v>
      </c>
      <c r="T31" s="6" t="b">
        <f>IF(K31=5,IF(J31=5,TRUE),FALSE)</f>
        <v>0</v>
      </c>
      <c r="U31" s="6">
        <f t="shared" si="7"/>
        <v>0</v>
      </c>
      <c r="V31" s="6">
        <f t="shared" si="8"/>
        <v>0</v>
      </c>
    </row>
    <row r="32" spans="1:210" s="6" customFormat="1" ht="36" customHeight="1" x14ac:dyDescent="0.2">
      <c r="A32" s="75"/>
      <c r="B32" s="76"/>
      <c r="C32" s="76"/>
      <c r="D32" s="76"/>
      <c r="E32" s="76"/>
      <c r="F32" s="76"/>
      <c r="G32" s="76"/>
      <c r="H32" s="73" t="s">
        <v>44</v>
      </c>
      <c r="I32" s="74"/>
      <c r="J32" s="46">
        <f>SUM(J28:J31)+SUM(U28:U31)</f>
        <v>0</v>
      </c>
      <c r="K32" s="46">
        <f>SUM(K28:K31)+SUM(V28:V31)</f>
        <v>0</v>
      </c>
      <c r="L32" s="46">
        <f t="shared" ref="L32" si="13">SUM(L28:L31)</f>
        <v>20</v>
      </c>
      <c r="M32" s="46" t="s">
        <v>21</v>
      </c>
      <c r="N32" s="56"/>
    </row>
    <row r="33" spans="1:22" s="6" customFormat="1" ht="45" customHeight="1" x14ac:dyDescent="0.2">
      <c r="A33" s="27"/>
      <c r="B33" s="28"/>
      <c r="C33" s="29" t="s">
        <v>172</v>
      </c>
      <c r="D33" s="87" t="s">
        <v>292</v>
      </c>
      <c r="E33" s="88"/>
      <c r="F33" s="88"/>
      <c r="G33" s="88"/>
      <c r="H33" s="88"/>
      <c r="I33" s="89"/>
      <c r="J33" s="30"/>
      <c r="K33" s="30"/>
      <c r="L33" s="30"/>
      <c r="M33" s="30"/>
      <c r="N33" s="56"/>
      <c r="O33" s="6" t="b">
        <f>IF(K33=0,IF(J33=0,TRUE),FALSE)</f>
        <v>1</v>
      </c>
      <c r="P33" s="6" t="b">
        <f>IF(K33=1,IF(J33=1,TRUE),FALSE)</f>
        <v>0</v>
      </c>
      <c r="Q33" s="6" t="b">
        <f>IF(K33=2,IF(J33=2,TRUE),FALSE)</f>
        <v>0</v>
      </c>
      <c r="R33" s="6" t="b">
        <f>IF(K33=3,IF(J33=3,TRUE),FALSE)</f>
        <v>0</v>
      </c>
      <c r="S33" s="6" t="b">
        <f>IF(K33=4,IF(J33=4,TRUE),FALSE)</f>
        <v>0</v>
      </c>
      <c r="T33" s="6" t="b">
        <f>IF(K33=5,IF(J33=5,TRUE),FALSE)</f>
        <v>0</v>
      </c>
    </row>
    <row r="34" spans="1:22" s="6" customFormat="1" ht="83.65" customHeight="1" x14ac:dyDescent="0.2">
      <c r="A34" s="16" t="s">
        <v>209</v>
      </c>
      <c r="B34" s="12" t="s">
        <v>24</v>
      </c>
      <c r="C34" s="13" t="s">
        <v>173</v>
      </c>
      <c r="D34" s="14" t="s">
        <v>174</v>
      </c>
      <c r="E34" s="14" t="s">
        <v>175</v>
      </c>
      <c r="F34" s="14" t="s">
        <v>176</v>
      </c>
      <c r="G34" s="14" t="s">
        <v>177</v>
      </c>
      <c r="H34" s="14" t="s">
        <v>25</v>
      </c>
      <c r="I34" s="14" t="s">
        <v>178</v>
      </c>
      <c r="J34" s="31">
        <v>0</v>
      </c>
      <c r="K34" s="30">
        <v>0</v>
      </c>
      <c r="L34" s="35">
        <f>5*M34</f>
        <v>5</v>
      </c>
      <c r="M34" s="31">
        <v>1</v>
      </c>
      <c r="N34" s="56"/>
      <c r="O34" s="6" t="b">
        <f>IF(K34=0,IF(J34=0,TRUE),FALSE)</f>
        <v>1</v>
      </c>
      <c r="P34" s="6" t="b">
        <f>IF(K34=1,IF(J34=1,TRUE),FALSE)</f>
        <v>0</v>
      </c>
      <c r="Q34" s="6" t="b">
        <f>IF(K34=2,IF(J34=2,TRUE),FALSE)</f>
        <v>0</v>
      </c>
      <c r="R34" s="6" t="b">
        <f>IF(K34=3,IF(J34=3,TRUE),FALSE)</f>
        <v>0</v>
      </c>
      <c r="S34" s="6" t="b">
        <f>IF(K34=4,IF(J34=4,TRUE),FALSE)</f>
        <v>0</v>
      </c>
      <c r="T34" s="6" t="b">
        <f>IF(K34=5,IF(J34=5,TRUE),FALSE)</f>
        <v>0</v>
      </c>
      <c r="U34" s="6">
        <f t="shared" si="7"/>
        <v>0</v>
      </c>
      <c r="V34" s="6">
        <f t="shared" si="8"/>
        <v>0</v>
      </c>
    </row>
    <row r="35" spans="1:22" s="6" customFormat="1" ht="97.9" customHeight="1" x14ac:dyDescent="0.2">
      <c r="A35" s="16" t="s">
        <v>210</v>
      </c>
      <c r="B35" s="12" t="s">
        <v>26</v>
      </c>
      <c r="C35" s="13" t="s">
        <v>179</v>
      </c>
      <c r="D35" s="14" t="s">
        <v>180</v>
      </c>
      <c r="E35" s="14" t="s">
        <v>228</v>
      </c>
      <c r="F35" s="14" t="s">
        <v>229</v>
      </c>
      <c r="G35" s="14" t="s">
        <v>230</v>
      </c>
      <c r="H35" s="14" t="s">
        <v>231</v>
      </c>
      <c r="I35" s="14" t="s">
        <v>232</v>
      </c>
      <c r="J35" s="31">
        <v>0</v>
      </c>
      <c r="K35" s="30">
        <v>0</v>
      </c>
      <c r="L35" s="35">
        <f>5*M35</f>
        <v>5</v>
      </c>
      <c r="M35" s="31">
        <v>1</v>
      </c>
      <c r="N35" s="56"/>
      <c r="O35" s="6" t="b">
        <f>IF(K35=0,IF(J35=0,TRUE),FALSE)</f>
        <v>1</v>
      </c>
      <c r="P35" s="6" t="b">
        <f>IF(K35=1,IF(J35=1,TRUE),FALSE)</f>
        <v>0</v>
      </c>
      <c r="Q35" s="6" t="b">
        <f>IF(K35=2,IF(J35=2,TRUE),FALSE)</f>
        <v>0</v>
      </c>
      <c r="R35" s="6" t="b">
        <f>IF(K35=3,IF(J35=3,TRUE),FALSE)</f>
        <v>0</v>
      </c>
      <c r="S35" s="6" t="b">
        <f>IF(K35=4,IF(J35=4,TRUE),FALSE)</f>
        <v>0</v>
      </c>
      <c r="T35" s="6" t="b">
        <f>IF(K35=5,IF(J35=5,TRUE),FALSE)</f>
        <v>0</v>
      </c>
      <c r="U35" s="6">
        <f t="shared" si="7"/>
        <v>0</v>
      </c>
      <c r="V35" s="6">
        <f t="shared" si="8"/>
        <v>0</v>
      </c>
    </row>
    <row r="36" spans="1:22" s="6" customFormat="1" ht="73.150000000000006" customHeight="1" x14ac:dyDescent="0.2">
      <c r="A36" s="16" t="s">
        <v>211</v>
      </c>
      <c r="B36" s="12" t="s">
        <v>27</v>
      </c>
      <c r="C36" s="13" t="s">
        <v>181</v>
      </c>
      <c r="D36" s="14" t="s">
        <v>28</v>
      </c>
      <c r="E36" s="14" t="s">
        <v>29</v>
      </c>
      <c r="F36" s="14" t="s">
        <v>182</v>
      </c>
      <c r="G36" s="14" t="s">
        <v>183</v>
      </c>
      <c r="H36" s="14" t="s">
        <v>30</v>
      </c>
      <c r="I36" s="17" t="s">
        <v>31</v>
      </c>
      <c r="J36" s="31">
        <v>0</v>
      </c>
      <c r="K36" s="30">
        <v>0</v>
      </c>
      <c r="L36" s="35">
        <f>5*M36</f>
        <v>5</v>
      </c>
      <c r="M36" s="31">
        <v>1</v>
      </c>
      <c r="N36" s="56"/>
      <c r="O36" s="6" t="b">
        <f>IF(K36=0,IF(J36=0,TRUE),FALSE)</f>
        <v>1</v>
      </c>
      <c r="P36" s="6" t="b">
        <f>IF(K36=1,IF(J36=1,TRUE),FALSE)</f>
        <v>0</v>
      </c>
      <c r="Q36" s="6" t="b">
        <f>IF(K36=2,IF(J36=2,TRUE),FALSE)</f>
        <v>0</v>
      </c>
      <c r="R36" s="6" t="b">
        <f>IF(K36=3,IF(J36=3,TRUE),FALSE)</f>
        <v>0</v>
      </c>
      <c r="S36" s="6" t="b">
        <f>IF(K36=4,IF(J36=4,TRUE),FALSE)</f>
        <v>0</v>
      </c>
      <c r="T36" s="6" t="b">
        <f>IF(K36=5,IF(J36=5,TRUE),FALSE)</f>
        <v>0</v>
      </c>
      <c r="U36" s="6">
        <f t="shared" si="7"/>
        <v>0</v>
      </c>
      <c r="V36" s="6">
        <f t="shared" si="8"/>
        <v>0</v>
      </c>
    </row>
    <row r="37" spans="1:22" s="6" customFormat="1" ht="34.15" customHeight="1" x14ac:dyDescent="0.2">
      <c r="A37" s="75"/>
      <c r="B37" s="76"/>
      <c r="C37" s="76"/>
      <c r="D37" s="76"/>
      <c r="E37" s="76"/>
      <c r="F37" s="76"/>
      <c r="G37" s="76"/>
      <c r="H37" s="73" t="s">
        <v>44</v>
      </c>
      <c r="I37" s="74"/>
      <c r="J37" s="46">
        <f>SUM(J34:J36)+SUM(U34:U36)</f>
        <v>0</v>
      </c>
      <c r="K37" s="46">
        <f>SUM(K34:K36)+SUM(V34:V36)</f>
        <v>0</v>
      </c>
      <c r="L37" s="46">
        <f t="shared" ref="L37" si="14">SUM(L34:L36)</f>
        <v>15</v>
      </c>
      <c r="M37" s="46" t="s">
        <v>21</v>
      </c>
      <c r="N37" s="56"/>
    </row>
    <row r="38" spans="1:22" s="6" customFormat="1" ht="38.25" x14ac:dyDescent="0.2">
      <c r="A38" s="27"/>
      <c r="B38" s="28"/>
      <c r="C38" s="29" t="s">
        <v>184</v>
      </c>
      <c r="D38" s="87" t="s">
        <v>293</v>
      </c>
      <c r="E38" s="88"/>
      <c r="F38" s="88"/>
      <c r="G38" s="88"/>
      <c r="H38" s="88"/>
      <c r="I38" s="89"/>
      <c r="J38" s="30"/>
      <c r="K38" s="30"/>
      <c r="L38" s="30"/>
      <c r="M38" s="30"/>
      <c r="N38" s="56"/>
      <c r="O38" s="6" t="b">
        <f>IF(K38=0,IF(J38=0,TRUE),FALSE)</f>
        <v>1</v>
      </c>
      <c r="P38" s="6" t="b">
        <f>IF(K38=1,IF(J38=1,TRUE),FALSE)</f>
        <v>0</v>
      </c>
      <c r="Q38" s="6" t="b">
        <f>IF(K38=2,IF(J38=2,TRUE),FALSE)</f>
        <v>0</v>
      </c>
      <c r="R38" s="6" t="b">
        <f>IF(K38=3,IF(J38=3,TRUE),FALSE)</f>
        <v>0</v>
      </c>
      <c r="S38" s="6" t="b">
        <f>IF(K38=4,IF(J38=4,TRUE),FALSE)</f>
        <v>0</v>
      </c>
      <c r="T38" s="6" t="b">
        <f>IF(K38=5,IF(J38=5,TRUE),FALSE)</f>
        <v>0</v>
      </c>
    </row>
    <row r="39" spans="1:22" s="6" customFormat="1" ht="85.15" customHeight="1" x14ac:dyDescent="0.2">
      <c r="A39" s="16" t="s">
        <v>212</v>
      </c>
      <c r="B39" s="12" t="s">
        <v>42</v>
      </c>
      <c r="C39" s="13" t="s">
        <v>186</v>
      </c>
      <c r="D39" s="14" t="s">
        <v>242</v>
      </c>
      <c r="E39" s="14" t="s">
        <v>243</v>
      </c>
      <c r="F39" s="14" t="s">
        <v>244</v>
      </c>
      <c r="G39" s="14" t="s">
        <v>245</v>
      </c>
      <c r="H39" s="14" t="s">
        <v>246</v>
      </c>
      <c r="I39" s="14" t="s">
        <v>247</v>
      </c>
      <c r="J39" s="31">
        <v>0</v>
      </c>
      <c r="K39" s="31">
        <v>0</v>
      </c>
      <c r="L39" s="35">
        <f>5*M39</f>
        <v>5</v>
      </c>
      <c r="M39" s="31">
        <v>1</v>
      </c>
      <c r="N39" s="56"/>
      <c r="O39" s="6" t="b">
        <f>IF(K39=0,IF(J39=0,TRUE),FALSE)</f>
        <v>1</v>
      </c>
      <c r="P39" s="6" t="b">
        <f>IF(K39=1,IF(J39=1,TRUE),FALSE)</f>
        <v>0</v>
      </c>
      <c r="Q39" s="6" t="b">
        <f>IF(K39=2,IF(J39=2,TRUE),FALSE)</f>
        <v>0</v>
      </c>
      <c r="R39" s="6" t="b">
        <f>IF(K39=3,IF(J39=3,TRUE),FALSE)</f>
        <v>0</v>
      </c>
      <c r="S39" s="6" t="b">
        <f>IF(K39=4,IF(J39=4,TRUE),FALSE)</f>
        <v>0</v>
      </c>
      <c r="T39" s="6" t="b">
        <f>IF(K39=5,IF(J39=5,TRUE),FALSE)</f>
        <v>0</v>
      </c>
      <c r="U39" s="6">
        <f t="shared" si="7"/>
        <v>0</v>
      </c>
      <c r="V39" s="6">
        <f t="shared" si="8"/>
        <v>0</v>
      </c>
    </row>
    <row r="40" spans="1:22" s="6" customFormat="1" ht="122.65" customHeight="1" x14ac:dyDescent="0.2">
      <c r="A40" s="16" t="s">
        <v>213</v>
      </c>
      <c r="B40" s="26" t="s">
        <v>225</v>
      </c>
      <c r="C40" s="25" t="s">
        <v>226</v>
      </c>
      <c r="D40" s="24" t="s">
        <v>233</v>
      </c>
      <c r="E40" s="14" t="s">
        <v>234</v>
      </c>
      <c r="F40" s="14" t="s">
        <v>235</v>
      </c>
      <c r="G40" s="14" t="s">
        <v>236</v>
      </c>
      <c r="H40" s="14" t="s">
        <v>237</v>
      </c>
      <c r="I40" s="14" t="s">
        <v>238</v>
      </c>
      <c r="J40" s="31">
        <v>0</v>
      </c>
      <c r="K40" s="31">
        <v>0</v>
      </c>
      <c r="L40" s="35">
        <f>5*M40</f>
        <v>5</v>
      </c>
      <c r="M40" s="31">
        <v>1</v>
      </c>
      <c r="N40" s="56"/>
      <c r="O40" s="6" t="b">
        <f>IF(K40=0,IF(J40=0,TRUE),FALSE)</f>
        <v>1</v>
      </c>
      <c r="P40" s="6" t="b">
        <f>IF(K40=1,IF(J40=1,TRUE),FALSE)</f>
        <v>0</v>
      </c>
      <c r="Q40" s="6" t="b">
        <f>IF(K40=2,IF(J40=2,TRUE),FALSE)</f>
        <v>0</v>
      </c>
      <c r="R40" s="6" t="b">
        <f>IF(K40=3,IF(J40=3,TRUE),FALSE)</f>
        <v>0</v>
      </c>
      <c r="S40" s="6" t="b">
        <f>IF(K40=4,IF(J40=4,TRUE),FALSE)</f>
        <v>0</v>
      </c>
      <c r="T40" s="6" t="b">
        <f>IF(K40=5,IF(J40=5,TRUE),FALSE)</f>
        <v>0</v>
      </c>
      <c r="U40" s="6">
        <f t="shared" si="7"/>
        <v>0</v>
      </c>
      <c r="V40" s="6">
        <f t="shared" si="8"/>
        <v>0</v>
      </c>
    </row>
    <row r="41" spans="1:22" s="6" customFormat="1" ht="93.4" customHeight="1" x14ac:dyDescent="0.2">
      <c r="A41" s="16" t="s">
        <v>214</v>
      </c>
      <c r="B41" s="12" t="s">
        <v>239</v>
      </c>
      <c r="C41" s="13" t="s">
        <v>187</v>
      </c>
      <c r="D41" s="14" t="s">
        <v>240</v>
      </c>
      <c r="E41" s="14" t="s">
        <v>283</v>
      </c>
      <c r="F41" s="14" t="s">
        <v>248</v>
      </c>
      <c r="G41" s="14" t="s">
        <v>249</v>
      </c>
      <c r="H41" s="14" t="s">
        <v>250</v>
      </c>
      <c r="I41" s="14" t="s">
        <v>251</v>
      </c>
      <c r="J41" s="31">
        <v>0</v>
      </c>
      <c r="K41" s="31">
        <v>0</v>
      </c>
      <c r="L41" s="35">
        <f>5*M41</f>
        <v>5</v>
      </c>
      <c r="M41" s="31">
        <v>1</v>
      </c>
      <c r="N41" s="56"/>
      <c r="O41" s="6" t="b">
        <f>IF(K41=0,IF(J41=0,TRUE),FALSE)</f>
        <v>1</v>
      </c>
      <c r="P41" s="6" t="b">
        <f>IF(K41=1,IF(J41=1,TRUE),FALSE)</f>
        <v>0</v>
      </c>
      <c r="Q41" s="6" t="b">
        <f>IF(K41=2,IF(J41=2,TRUE),FALSE)</f>
        <v>0</v>
      </c>
      <c r="R41" s="6" t="b">
        <f>IF(K41=3,IF(J41=3,TRUE),FALSE)</f>
        <v>0</v>
      </c>
      <c r="S41" s="6" t="b">
        <f>IF(K41=4,IF(J41=4,TRUE),FALSE)</f>
        <v>0</v>
      </c>
      <c r="T41" s="6" t="b">
        <f>IF(K41=5,IF(J41=5,TRUE),FALSE)</f>
        <v>0</v>
      </c>
      <c r="U41" s="6">
        <f t="shared" si="7"/>
        <v>0</v>
      </c>
      <c r="V41" s="6">
        <f t="shared" si="8"/>
        <v>0</v>
      </c>
    </row>
    <row r="42" spans="1:22" s="6" customFormat="1" ht="28.15" customHeight="1" x14ac:dyDescent="0.2">
      <c r="A42" s="75"/>
      <c r="B42" s="76"/>
      <c r="C42" s="76"/>
      <c r="D42" s="76"/>
      <c r="E42" s="76"/>
      <c r="F42" s="76"/>
      <c r="G42" s="77"/>
      <c r="H42" s="73" t="s">
        <v>44</v>
      </c>
      <c r="I42" s="74"/>
      <c r="J42" s="50">
        <f>SUM(J39:J41)+SUM(U39:U41)</f>
        <v>0</v>
      </c>
      <c r="K42" s="50">
        <f>SUM(K39:K41)+SUM(V39:V41)</f>
        <v>0</v>
      </c>
      <c r="L42" s="50">
        <f>SUM(L39:L41)</f>
        <v>15</v>
      </c>
      <c r="M42" s="50" t="s">
        <v>21</v>
      </c>
      <c r="N42" s="56"/>
    </row>
    <row r="43" spans="1:22" s="6" customFormat="1" ht="30.4" customHeight="1" x14ac:dyDescent="0.2">
      <c r="A43" s="78" t="s">
        <v>188</v>
      </c>
      <c r="B43" s="79"/>
      <c r="C43" s="79"/>
      <c r="D43" s="79"/>
      <c r="E43" s="79"/>
      <c r="F43" s="80"/>
      <c r="G43" s="81" t="s">
        <v>192</v>
      </c>
      <c r="H43" s="82"/>
      <c r="I43" s="83"/>
      <c r="J43" s="19">
        <f>SUM(J16,J21,J26,J32,J37,J42)</f>
        <v>0</v>
      </c>
      <c r="K43" s="19">
        <f>SUM(K16,K21,K26,K32,K37,K42)</f>
        <v>0</v>
      </c>
      <c r="L43" s="19">
        <f>SUM(L16,L21,L26,L32,L37,L42)</f>
        <v>120</v>
      </c>
      <c r="M43" s="20" t="s">
        <v>21</v>
      </c>
      <c r="N43" s="18"/>
      <c r="O43" s="6" t="b">
        <f>IF(K43=0,IF(J43=0,TRUE),FALSE)</f>
        <v>1</v>
      </c>
      <c r="P43" s="6" t="b">
        <f>IF(K43=1,IF(J43=1,TRUE),FALSE)</f>
        <v>0</v>
      </c>
      <c r="Q43" s="6" t="b">
        <f>IF(K43=2,IF(J43=2,TRUE),FALSE)</f>
        <v>0</v>
      </c>
      <c r="R43" s="6" t="b">
        <f>IF(K43=3,IF(J43=3,TRUE),FALSE)</f>
        <v>0</v>
      </c>
      <c r="S43" s="6" t="b">
        <f>IF(K43=4,IF(J43=4,TRUE),FALSE)</f>
        <v>0</v>
      </c>
      <c r="T43" s="6" t="b">
        <f>IF(K43=5,IF(J43=5,TRUE),FALSE)</f>
        <v>0</v>
      </c>
    </row>
    <row r="44" spans="1:22" s="6" customFormat="1" x14ac:dyDescent="0.2">
      <c r="B44" s="7"/>
      <c r="C44" s="8"/>
      <c r="D44" s="7"/>
      <c r="E44" s="7"/>
      <c r="F44" s="7"/>
      <c r="G44" s="7"/>
      <c r="H44" s="7"/>
      <c r="I44" s="7"/>
      <c r="J44" s="7"/>
      <c r="K44" s="7"/>
      <c r="L44" s="7"/>
      <c r="M44" s="7"/>
      <c r="N44" s="18"/>
    </row>
    <row r="45" spans="1:22" s="6" customFormat="1" x14ac:dyDescent="0.2">
      <c r="B45" s="8"/>
      <c r="C45" s="8"/>
      <c r="D45" s="8"/>
      <c r="E45" s="8"/>
      <c r="F45" s="8"/>
      <c r="G45" s="8"/>
      <c r="H45" s="8"/>
      <c r="I45" s="8"/>
      <c r="J45" s="7"/>
      <c r="K45" s="7"/>
      <c r="L45" s="7"/>
      <c r="M45" s="8"/>
      <c r="N45" s="18"/>
    </row>
    <row r="46" spans="1:22" s="6" customFormat="1" x14ac:dyDescent="0.2">
      <c r="B46" s="8"/>
      <c r="C46" s="8"/>
      <c r="D46" s="8"/>
      <c r="E46" s="8"/>
      <c r="F46" s="8"/>
      <c r="G46" s="8"/>
      <c r="H46" s="8"/>
      <c r="I46" s="8"/>
      <c r="J46" s="7"/>
      <c r="K46" s="7"/>
      <c r="L46" s="7"/>
      <c r="M46" s="8"/>
      <c r="N46" s="18"/>
    </row>
    <row r="47" spans="1:22" s="6" customFormat="1" x14ac:dyDescent="0.2">
      <c r="B47" s="7"/>
      <c r="C47" s="8"/>
      <c r="D47" s="7"/>
      <c r="E47" s="7"/>
      <c r="F47" s="7"/>
      <c r="G47" s="7"/>
      <c r="H47" s="7"/>
      <c r="I47" s="7"/>
      <c r="J47" s="7"/>
      <c r="K47" s="7"/>
      <c r="L47" s="7"/>
      <c r="M47" s="7"/>
      <c r="N47" s="18"/>
    </row>
    <row r="48" spans="1:22" s="6" customFormat="1" x14ac:dyDescent="0.2">
      <c r="B48" s="7"/>
      <c r="C48" s="8"/>
      <c r="D48" s="7"/>
      <c r="E48" s="7"/>
      <c r="F48" s="7"/>
      <c r="G48" s="7"/>
      <c r="H48" s="7"/>
      <c r="I48" s="7"/>
      <c r="J48" s="7"/>
      <c r="K48" s="7"/>
      <c r="L48" s="7"/>
      <c r="M48" s="7"/>
      <c r="N48" s="18"/>
    </row>
    <row r="49" spans="2:14" s="6" customFormat="1" x14ac:dyDescent="0.2">
      <c r="B49" s="7"/>
      <c r="C49" s="8"/>
      <c r="D49" s="7"/>
      <c r="E49" s="7"/>
      <c r="F49" s="7"/>
      <c r="G49" s="7"/>
      <c r="H49" s="7"/>
      <c r="I49" s="7"/>
      <c r="J49" s="7"/>
      <c r="K49" s="7"/>
      <c r="L49" s="7"/>
      <c r="M49" s="7"/>
      <c r="N49" s="18"/>
    </row>
    <row r="50" spans="2:14" s="6" customFormat="1" x14ac:dyDescent="0.2">
      <c r="B50" s="7"/>
      <c r="C50" s="8"/>
      <c r="D50" s="7"/>
      <c r="E50" s="7"/>
      <c r="F50" s="7"/>
      <c r="G50" s="7"/>
      <c r="H50" s="7"/>
      <c r="I50" s="7"/>
      <c r="J50" s="7"/>
      <c r="K50" s="7"/>
      <c r="L50" s="7"/>
      <c r="M50" s="7"/>
      <c r="N50" s="18"/>
    </row>
    <row r="51" spans="2:14" s="6" customFormat="1" x14ac:dyDescent="0.2">
      <c r="B51" s="7"/>
      <c r="C51" s="8"/>
      <c r="D51" s="7"/>
      <c r="E51" s="7"/>
      <c r="F51" s="7"/>
      <c r="G51" s="7"/>
      <c r="H51" s="7"/>
      <c r="I51" s="7"/>
      <c r="J51" s="7"/>
      <c r="K51" s="7"/>
      <c r="L51" s="7"/>
      <c r="M51" s="7"/>
      <c r="N51" s="18"/>
    </row>
    <row r="52" spans="2:14" s="6" customFormat="1" x14ac:dyDescent="0.2">
      <c r="B52" s="7"/>
      <c r="C52" s="8"/>
      <c r="D52" s="7"/>
      <c r="E52" s="7"/>
      <c r="F52" s="7"/>
      <c r="G52" s="7"/>
      <c r="H52" s="7"/>
      <c r="I52" s="7"/>
      <c r="J52" s="7"/>
      <c r="K52" s="7"/>
      <c r="L52" s="7"/>
      <c r="M52" s="7"/>
      <c r="N52" s="18"/>
    </row>
    <row r="53" spans="2:14" s="6" customFormat="1" x14ac:dyDescent="0.2">
      <c r="B53" s="7"/>
      <c r="C53" s="8"/>
      <c r="D53" s="7"/>
      <c r="E53" s="7"/>
      <c r="F53" s="7"/>
      <c r="G53" s="7"/>
      <c r="H53" s="7"/>
      <c r="I53" s="7"/>
      <c r="J53" s="7"/>
      <c r="K53" s="7"/>
      <c r="L53" s="7"/>
      <c r="M53" s="7"/>
      <c r="N53" s="18"/>
    </row>
    <row r="54" spans="2:14" s="6" customFormat="1" x14ac:dyDescent="0.2">
      <c r="B54" s="7"/>
      <c r="C54" s="8"/>
      <c r="D54" s="7"/>
      <c r="E54" s="7"/>
      <c r="F54" s="7"/>
      <c r="G54" s="7"/>
      <c r="H54" s="7"/>
      <c r="I54" s="7"/>
      <c r="J54" s="7"/>
      <c r="K54" s="7"/>
      <c r="L54" s="7"/>
      <c r="M54" s="7"/>
      <c r="N54" s="18"/>
    </row>
    <row r="55" spans="2:14" s="6" customFormat="1" x14ac:dyDescent="0.2">
      <c r="B55" s="7"/>
      <c r="C55" s="8"/>
      <c r="D55" s="7"/>
      <c r="E55" s="7"/>
      <c r="F55" s="7"/>
      <c r="G55" s="7"/>
      <c r="H55" s="7"/>
      <c r="I55" s="7"/>
      <c r="J55" s="7"/>
      <c r="K55" s="7"/>
      <c r="L55" s="7"/>
      <c r="M55" s="7"/>
      <c r="N55" s="18"/>
    </row>
    <row r="56" spans="2:14" s="6" customFormat="1" x14ac:dyDescent="0.2">
      <c r="B56" s="7"/>
      <c r="C56" s="8"/>
      <c r="D56" s="7"/>
      <c r="E56" s="7"/>
      <c r="F56" s="7"/>
      <c r="G56" s="7"/>
      <c r="H56" s="7"/>
      <c r="I56" s="7"/>
      <c r="J56" s="7"/>
      <c r="K56" s="7"/>
      <c r="L56" s="7"/>
      <c r="M56" s="7"/>
      <c r="N56" s="18"/>
    </row>
    <row r="57" spans="2:14" s="6" customFormat="1" x14ac:dyDescent="0.2">
      <c r="B57" s="7"/>
      <c r="C57" s="8"/>
      <c r="D57" s="7"/>
      <c r="E57" s="7"/>
      <c r="F57" s="7"/>
      <c r="G57" s="7"/>
      <c r="H57" s="7"/>
      <c r="I57" s="7"/>
      <c r="J57" s="7"/>
      <c r="K57" s="7"/>
      <c r="L57" s="7"/>
      <c r="M57" s="7"/>
      <c r="N57" s="18"/>
    </row>
    <row r="58" spans="2:14" s="6" customFormat="1" x14ac:dyDescent="0.2">
      <c r="B58" s="7"/>
      <c r="C58" s="8"/>
      <c r="D58" s="7"/>
      <c r="E58" s="7"/>
      <c r="F58" s="7"/>
      <c r="G58" s="7"/>
      <c r="H58" s="7"/>
      <c r="I58" s="7"/>
      <c r="J58" s="7"/>
      <c r="K58" s="7"/>
      <c r="L58" s="7"/>
      <c r="M58" s="7"/>
      <c r="N58" s="18"/>
    </row>
    <row r="59" spans="2:14" s="6" customFormat="1" x14ac:dyDescent="0.2">
      <c r="B59" s="7"/>
      <c r="C59" s="8"/>
      <c r="D59" s="7"/>
      <c r="E59" s="7"/>
      <c r="F59" s="7"/>
      <c r="G59" s="7"/>
      <c r="H59" s="7"/>
      <c r="I59" s="7"/>
      <c r="J59" s="7"/>
      <c r="K59" s="7"/>
      <c r="L59" s="7"/>
      <c r="M59" s="7"/>
      <c r="N59" s="18"/>
    </row>
    <row r="60" spans="2:14" s="6" customFormat="1" x14ac:dyDescent="0.2">
      <c r="B60" s="7"/>
      <c r="C60" s="8"/>
      <c r="D60" s="7"/>
      <c r="E60" s="7"/>
      <c r="F60" s="7"/>
      <c r="G60" s="7"/>
      <c r="H60" s="7"/>
      <c r="I60" s="7"/>
      <c r="J60" s="7"/>
      <c r="K60" s="7"/>
      <c r="L60" s="7"/>
      <c r="M60" s="7"/>
      <c r="N60" s="18"/>
    </row>
    <row r="61" spans="2:14" s="6" customFormat="1" x14ac:dyDescent="0.2">
      <c r="B61" s="7"/>
      <c r="C61" s="8"/>
      <c r="D61" s="7"/>
      <c r="E61" s="7"/>
      <c r="F61" s="7"/>
      <c r="G61" s="7"/>
      <c r="H61" s="7"/>
      <c r="I61" s="7"/>
      <c r="J61" s="7"/>
      <c r="K61" s="7"/>
      <c r="L61" s="7"/>
      <c r="M61" s="7"/>
      <c r="N61" s="18"/>
    </row>
    <row r="62" spans="2:14" s="6" customFormat="1" x14ac:dyDescent="0.2">
      <c r="B62" s="7"/>
      <c r="C62" s="8"/>
      <c r="D62" s="7"/>
      <c r="E62" s="7"/>
      <c r="F62" s="7"/>
      <c r="G62" s="7"/>
      <c r="H62" s="7"/>
      <c r="I62" s="7"/>
      <c r="J62" s="7"/>
      <c r="K62" s="7"/>
      <c r="L62" s="7"/>
      <c r="M62" s="7"/>
      <c r="N62" s="18"/>
    </row>
    <row r="63" spans="2:14" s="6" customFormat="1" x14ac:dyDescent="0.2">
      <c r="B63" s="7"/>
      <c r="C63" s="8"/>
      <c r="D63" s="7"/>
      <c r="E63" s="7"/>
      <c r="F63" s="7"/>
      <c r="G63" s="7"/>
      <c r="H63" s="7"/>
      <c r="I63" s="7"/>
      <c r="J63" s="7"/>
      <c r="K63" s="7"/>
      <c r="L63" s="7"/>
      <c r="M63" s="7"/>
      <c r="N63" s="18"/>
    </row>
    <row r="64" spans="2:14" s="6" customFormat="1" x14ac:dyDescent="0.2">
      <c r="B64" s="7"/>
      <c r="C64" s="8"/>
      <c r="D64" s="7"/>
      <c r="E64" s="7"/>
      <c r="F64" s="7"/>
      <c r="G64" s="7"/>
      <c r="H64" s="7"/>
      <c r="I64" s="7"/>
      <c r="J64" s="7"/>
      <c r="K64" s="7"/>
      <c r="L64" s="7"/>
      <c r="M64" s="7"/>
      <c r="N64" s="18"/>
    </row>
    <row r="65" spans="2:14" s="6" customFormat="1" x14ac:dyDescent="0.2">
      <c r="B65" s="7"/>
      <c r="C65" s="8"/>
      <c r="D65" s="7"/>
      <c r="E65" s="7"/>
      <c r="F65" s="7"/>
      <c r="G65" s="7"/>
      <c r="H65" s="7"/>
      <c r="I65" s="7"/>
      <c r="J65" s="7"/>
      <c r="K65" s="7"/>
      <c r="L65" s="7"/>
      <c r="M65" s="7"/>
      <c r="N65" s="18"/>
    </row>
    <row r="66" spans="2:14" s="6" customFormat="1" x14ac:dyDescent="0.2">
      <c r="B66" s="7"/>
      <c r="C66" s="8"/>
      <c r="D66" s="7"/>
      <c r="E66" s="7"/>
      <c r="F66" s="7"/>
      <c r="G66" s="7"/>
      <c r="H66" s="7"/>
      <c r="I66" s="7"/>
      <c r="J66" s="7"/>
      <c r="K66" s="7"/>
      <c r="L66" s="7"/>
      <c r="M66" s="7"/>
      <c r="N66" s="18"/>
    </row>
    <row r="67" spans="2:14" s="6" customFormat="1" x14ac:dyDescent="0.2">
      <c r="B67" s="7"/>
      <c r="C67" s="8"/>
      <c r="D67" s="7"/>
      <c r="E67" s="7"/>
      <c r="F67" s="7"/>
      <c r="G67" s="7"/>
      <c r="H67" s="7"/>
      <c r="I67" s="7"/>
      <c r="J67" s="7"/>
      <c r="K67" s="7"/>
      <c r="L67" s="7"/>
      <c r="M67" s="7"/>
      <c r="N67" s="18"/>
    </row>
    <row r="68" spans="2:14" s="6" customFormat="1" x14ac:dyDescent="0.2">
      <c r="B68" s="7"/>
      <c r="C68" s="8"/>
      <c r="D68" s="7"/>
      <c r="E68" s="7"/>
      <c r="F68" s="7"/>
      <c r="G68" s="7"/>
      <c r="H68" s="7"/>
      <c r="I68" s="7"/>
      <c r="J68" s="7"/>
      <c r="K68" s="7"/>
      <c r="L68" s="7"/>
      <c r="M68" s="7"/>
      <c r="N68" s="18"/>
    </row>
    <row r="69" spans="2:14" s="6" customFormat="1" x14ac:dyDescent="0.2">
      <c r="B69" s="7"/>
      <c r="C69" s="8"/>
      <c r="D69" s="7"/>
      <c r="E69" s="7"/>
      <c r="F69" s="7"/>
      <c r="G69" s="7"/>
      <c r="H69" s="7"/>
      <c r="I69" s="7"/>
      <c r="J69" s="7"/>
      <c r="K69" s="7"/>
      <c r="L69" s="7"/>
      <c r="M69" s="7"/>
      <c r="N69" s="18"/>
    </row>
    <row r="70" spans="2:14" s="6" customFormat="1" x14ac:dyDescent="0.2">
      <c r="B70" s="7"/>
      <c r="C70" s="8"/>
      <c r="D70" s="7"/>
      <c r="E70" s="7"/>
      <c r="F70" s="7"/>
      <c r="G70" s="7"/>
      <c r="H70" s="7"/>
      <c r="I70" s="7"/>
      <c r="J70" s="7"/>
      <c r="K70" s="7"/>
      <c r="L70" s="7"/>
      <c r="M70" s="7"/>
      <c r="N70" s="18"/>
    </row>
    <row r="71" spans="2:14" s="6" customFormat="1" x14ac:dyDescent="0.2">
      <c r="B71" s="7"/>
      <c r="C71" s="8"/>
      <c r="D71" s="7"/>
      <c r="E71" s="7"/>
      <c r="F71" s="7"/>
      <c r="G71" s="7"/>
      <c r="H71" s="7"/>
      <c r="I71" s="7"/>
      <c r="J71" s="7"/>
      <c r="K71" s="7"/>
      <c r="L71" s="7"/>
      <c r="M71" s="7"/>
      <c r="N71" s="18"/>
    </row>
    <row r="72" spans="2:14" s="6" customFormat="1" x14ac:dyDescent="0.2">
      <c r="B72" s="7"/>
      <c r="C72" s="8"/>
      <c r="D72" s="7"/>
      <c r="E72" s="7"/>
      <c r="F72" s="7"/>
      <c r="G72" s="7"/>
      <c r="H72" s="7"/>
      <c r="I72" s="7"/>
      <c r="J72" s="7"/>
      <c r="K72" s="7"/>
      <c r="L72" s="7"/>
      <c r="M72" s="7"/>
      <c r="N72" s="18"/>
    </row>
    <row r="73" spans="2:14" s="6" customFormat="1" x14ac:dyDescent="0.2">
      <c r="B73" s="7"/>
      <c r="C73" s="8"/>
      <c r="D73" s="7"/>
      <c r="E73" s="7"/>
      <c r="F73" s="7"/>
      <c r="G73" s="7"/>
      <c r="H73" s="7"/>
      <c r="I73" s="7"/>
      <c r="J73" s="7"/>
      <c r="K73" s="7"/>
      <c r="L73" s="7"/>
      <c r="M73" s="7"/>
      <c r="N73" s="18"/>
    </row>
    <row r="74" spans="2:14" s="6" customFormat="1" x14ac:dyDescent="0.2">
      <c r="B74" s="7"/>
      <c r="C74" s="8"/>
      <c r="D74" s="7"/>
      <c r="E74" s="7"/>
      <c r="F74" s="7"/>
      <c r="G74" s="7"/>
      <c r="H74" s="7"/>
      <c r="I74" s="7"/>
      <c r="J74" s="7"/>
      <c r="K74" s="7"/>
      <c r="L74" s="7"/>
      <c r="M74" s="7"/>
      <c r="N74" s="18"/>
    </row>
    <row r="75" spans="2:14" s="6" customFormat="1" x14ac:dyDescent="0.2">
      <c r="B75" s="7"/>
      <c r="C75" s="8"/>
      <c r="D75" s="7"/>
      <c r="E75" s="7"/>
      <c r="F75" s="7"/>
      <c r="G75" s="7"/>
      <c r="H75" s="7"/>
      <c r="I75" s="7"/>
      <c r="J75" s="7"/>
      <c r="K75" s="7"/>
      <c r="L75" s="7"/>
      <c r="M75" s="7"/>
      <c r="N75" s="18"/>
    </row>
    <row r="76" spans="2:14" s="6" customFormat="1" x14ac:dyDescent="0.2">
      <c r="B76" s="7"/>
      <c r="C76" s="8"/>
      <c r="D76" s="7"/>
      <c r="E76" s="7"/>
      <c r="F76" s="7"/>
      <c r="G76" s="7"/>
      <c r="H76" s="7"/>
      <c r="I76" s="7"/>
      <c r="J76" s="7"/>
      <c r="K76" s="7"/>
      <c r="L76" s="7"/>
      <c r="M76" s="7"/>
      <c r="N76" s="18"/>
    </row>
    <row r="77" spans="2:14" s="6" customFormat="1" x14ac:dyDescent="0.2">
      <c r="B77" s="7"/>
      <c r="C77" s="8"/>
      <c r="D77" s="7"/>
      <c r="E77" s="7"/>
      <c r="F77" s="7"/>
      <c r="G77" s="7"/>
      <c r="H77" s="7"/>
      <c r="I77" s="7"/>
      <c r="J77" s="7"/>
      <c r="K77" s="7"/>
      <c r="L77" s="7"/>
      <c r="M77" s="7"/>
      <c r="N77" s="18"/>
    </row>
    <row r="78" spans="2:14" s="6" customFormat="1" x14ac:dyDescent="0.2">
      <c r="B78" s="7"/>
      <c r="C78" s="8"/>
      <c r="D78" s="7"/>
      <c r="E78" s="7"/>
      <c r="F78" s="7"/>
      <c r="G78" s="7"/>
      <c r="H78" s="7"/>
      <c r="I78" s="7"/>
      <c r="J78" s="7"/>
      <c r="K78" s="7"/>
      <c r="L78" s="7"/>
      <c r="M78" s="7"/>
      <c r="N78" s="18"/>
    </row>
    <row r="79" spans="2:14" s="6" customFormat="1" x14ac:dyDescent="0.2">
      <c r="B79" s="7"/>
      <c r="C79" s="8"/>
      <c r="D79" s="7"/>
      <c r="E79" s="7"/>
      <c r="F79" s="7"/>
      <c r="G79" s="7"/>
      <c r="H79" s="7"/>
      <c r="I79" s="7"/>
      <c r="J79" s="7"/>
      <c r="K79" s="7"/>
      <c r="L79" s="7"/>
      <c r="M79" s="7"/>
      <c r="N79" s="18"/>
    </row>
    <row r="80" spans="2:14" s="6" customFormat="1" x14ac:dyDescent="0.2">
      <c r="B80" s="7"/>
      <c r="C80" s="8"/>
      <c r="D80" s="7"/>
      <c r="E80" s="7"/>
      <c r="F80" s="7"/>
      <c r="G80" s="7"/>
      <c r="H80" s="7"/>
      <c r="I80" s="7"/>
      <c r="J80" s="7"/>
      <c r="K80" s="7"/>
      <c r="L80" s="7"/>
      <c r="M80" s="7"/>
      <c r="N80" s="18"/>
    </row>
    <row r="81" spans="2:14" s="6" customFormat="1" x14ac:dyDescent="0.2">
      <c r="B81" s="7"/>
      <c r="C81" s="8"/>
      <c r="D81" s="7"/>
      <c r="E81" s="7"/>
      <c r="F81" s="7"/>
      <c r="G81" s="7"/>
      <c r="H81" s="7"/>
      <c r="I81" s="7"/>
      <c r="J81" s="7"/>
      <c r="K81" s="7"/>
      <c r="L81" s="7"/>
      <c r="M81" s="7"/>
      <c r="N81" s="18"/>
    </row>
    <row r="82" spans="2:14" s="6" customFormat="1" x14ac:dyDescent="0.2">
      <c r="B82" s="7"/>
      <c r="C82" s="8"/>
      <c r="D82" s="7"/>
      <c r="E82" s="7"/>
      <c r="F82" s="7"/>
      <c r="G82" s="7"/>
      <c r="H82" s="7"/>
      <c r="I82" s="7"/>
      <c r="J82" s="7"/>
      <c r="K82" s="7"/>
      <c r="L82" s="7"/>
      <c r="M82" s="7"/>
      <c r="N82" s="18"/>
    </row>
    <row r="83" spans="2:14" s="6" customFormat="1" x14ac:dyDescent="0.2">
      <c r="B83" s="7"/>
      <c r="C83" s="8"/>
      <c r="D83" s="7"/>
      <c r="E83" s="7"/>
      <c r="F83" s="7"/>
      <c r="G83" s="7"/>
      <c r="H83" s="7"/>
      <c r="I83" s="7"/>
      <c r="J83" s="7"/>
      <c r="K83" s="7"/>
      <c r="L83" s="7"/>
      <c r="M83" s="7"/>
      <c r="N83" s="18"/>
    </row>
    <row r="84" spans="2:14" s="6" customFormat="1" x14ac:dyDescent="0.2">
      <c r="B84" s="7"/>
      <c r="C84" s="8"/>
      <c r="D84" s="7"/>
      <c r="E84" s="7"/>
      <c r="F84" s="7"/>
      <c r="G84" s="7"/>
      <c r="H84" s="7"/>
      <c r="I84" s="7"/>
      <c r="J84" s="7"/>
      <c r="K84" s="7"/>
      <c r="L84" s="7"/>
      <c r="M84" s="7"/>
      <c r="N84" s="18"/>
    </row>
    <row r="85" spans="2:14" s="6" customFormat="1" x14ac:dyDescent="0.2">
      <c r="B85" s="7"/>
      <c r="C85" s="8"/>
      <c r="D85" s="7"/>
      <c r="E85" s="7"/>
      <c r="F85" s="7"/>
      <c r="G85" s="7"/>
      <c r="H85" s="7"/>
      <c r="I85" s="7"/>
      <c r="J85" s="7"/>
      <c r="K85" s="7"/>
      <c r="L85" s="7"/>
      <c r="M85" s="7"/>
      <c r="N85" s="18"/>
    </row>
    <row r="86" spans="2:14" s="6" customFormat="1" x14ac:dyDescent="0.2">
      <c r="B86" s="7"/>
      <c r="C86" s="8"/>
      <c r="D86" s="7"/>
      <c r="E86" s="7"/>
      <c r="F86" s="7"/>
      <c r="G86" s="7"/>
      <c r="H86" s="7"/>
      <c r="I86" s="7"/>
      <c r="J86" s="7"/>
      <c r="K86" s="7"/>
      <c r="L86" s="7"/>
      <c r="M86" s="7"/>
      <c r="N86" s="18"/>
    </row>
    <row r="87" spans="2:14" s="6" customFormat="1" x14ac:dyDescent="0.2">
      <c r="B87" s="7"/>
      <c r="C87" s="8"/>
      <c r="D87" s="7"/>
      <c r="E87" s="7"/>
      <c r="F87" s="7"/>
      <c r="G87" s="7"/>
      <c r="H87" s="7"/>
      <c r="I87" s="7"/>
      <c r="J87" s="7"/>
      <c r="K87" s="7"/>
      <c r="L87" s="7"/>
      <c r="M87" s="7"/>
      <c r="N87" s="18"/>
    </row>
    <row r="88" spans="2:14" s="6" customFormat="1" x14ac:dyDescent="0.2">
      <c r="B88" s="7"/>
      <c r="C88" s="8"/>
      <c r="D88" s="7"/>
      <c r="E88" s="7"/>
      <c r="F88" s="7"/>
      <c r="G88" s="7"/>
      <c r="H88" s="7"/>
      <c r="I88" s="7"/>
      <c r="J88" s="7"/>
      <c r="K88" s="7"/>
      <c r="L88" s="7"/>
      <c r="M88" s="7"/>
      <c r="N88" s="18"/>
    </row>
    <row r="89" spans="2:14" s="6" customFormat="1" x14ac:dyDescent="0.2">
      <c r="B89" s="7"/>
      <c r="C89" s="8"/>
      <c r="D89" s="7"/>
      <c r="E89" s="7"/>
      <c r="F89" s="7"/>
      <c r="G89" s="7"/>
      <c r="H89" s="7"/>
      <c r="I89" s="7"/>
      <c r="J89" s="7"/>
      <c r="K89" s="7"/>
      <c r="L89" s="7"/>
      <c r="M89" s="7"/>
      <c r="N89" s="18"/>
    </row>
    <row r="90" spans="2:14" s="6" customFormat="1" x14ac:dyDescent="0.2">
      <c r="B90" s="7"/>
      <c r="C90" s="8"/>
      <c r="D90" s="7"/>
      <c r="E90" s="7"/>
      <c r="F90" s="7"/>
      <c r="G90" s="7"/>
      <c r="H90" s="7"/>
      <c r="I90" s="7"/>
      <c r="J90" s="7"/>
      <c r="K90" s="7"/>
      <c r="L90" s="7"/>
      <c r="M90" s="7"/>
      <c r="N90" s="18"/>
    </row>
    <row r="91" spans="2:14" s="6" customFormat="1" x14ac:dyDescent="0.2">
      <c r="B91" s="7"/>
      <c r="C91" s="8"/>
      <c r="D91" s="7"/>
      <c r="E91" s="7"/>
      <c r="F91" s="7"/>
      <c r="G91" s="7"/>
      <c r="H91" s="7"/>
      <c r="I91" s="7"/>
      <c r="J91" s="7"/>
      <c r="K91" s="7"/>
      <c r="L91" s="7"/>
      <c r="M91" s="7"/>
      <c r="N91" s="18"/>
    </row>
    <row r="92" spans="2:14" s="6" customFormat="1" x14ac:dyDescent="0.2">
      <c r="B92" s="7"/>
      <c r="C92" s="8"/>
      <c r="D92" s="7"/>
      <c r="E92" s="7"/>
      <c r="F92" s="7"/>
      <c r="G92" s="7"/>
      <c r="H92" s="7"/>
      <c r="I92" s="7"/>
      <c r="J92" s="7"/>
      <c r="K92" s="7"/>
      <c r="L92" s="7"/>
      <c r="M92" s="7"/>
      <c r="N92" s="18"/>
    </row>
    <row r="93" spans="2:14" s="6" customFormat="1" x14ac:dyDescent="0.2">
      <c r="B93" s="7"/>
      <c r="C93" s="8"/>
      <c r="D93" s="7"/>
      <c r="E93" s="7"/>
      <c r="F93" s="7"/>
      <c r="G93" s="7"/>
      <c r="H93" s="7"/>
      <c r="I93" s="7"/>
      <c r="J93" s="7"/>
      <c r="K93" s="7"/>
      <c r="L93" s="7"/>
      <c r="M93" s="7"/>
      <c r="N93" s="18"/>
    </row>
    <row r="94" spans="2:14" s="6" customFormat="1" x14ac:dyDescent="0.2">
      <c r="B94" s="7"/>
      <c r="C94" s="8"/>
      <c r="D94" s="7"/>
      <c r="E94" s="7"/>
      <c r="F94" s="7"/>
      <c r="G94" s="7"/>
      <c r="H94" s="7"/>
      <c r="I94" s="7"/>
      <c r="J94" s="7"/>
      <c r="K94" s="7"/>
      <c r="L94" s="7"/>
      <c r="M94" s="7"/>
      <c r="N94" s="18"/>
    </row>
    <row r="95" spans="2:14" s="6" customFormat="1" x14ac:dyDescent="0.2">
      <c r="B95" s="7"/>
      <c r="C95" s="8"/>
      <c r="D95" s="7"/>
      <c r="E95" s="7"/>
      <c r="F95" s="7"/>
      <c r="G95" s="7"/>
      <c r="H95" s="7"/>
      <c r="I95" s="7"/>
      <c r="J95" s="7"/>
      <c r="K95" s="7"/>
      <c r="L95" s="7"/>
      <c r="M95" s="7"/>
      <c r="N95" s="18"/>
    </row>
    <row r="96" spans="2:14" s="6" customFormat="1" x14ac:dyDescent="0.2">
      <c r="B96" s="7"/>
      <c r="C96" s="8"/>
      <c r="D96" s="7"/>
      <c r="E96" s="7"/>
      <c r="F96" s="7"/>
      <c r="G96" s="7"/>
      <c r="H96" s="7"/>
      <c r="I96" s="7"/>
      <c r="J96" s="7"/>
      <c r="K96" s="7"/>
      <c r="L96" s="7"/>
      <c r="M96" s="7"/>
      <c r="N96" s="18"/>
    </row>
    <row r="97" spans="1:14" s="6" customFormat="1" x14ac:dyDescent="0.2">
      <c r="B97" s="7"/>
      <c r="C97" s="8"/>
      <c r="D97" s="7"/>
      <c r="E97" s="7"/>
      <c r="F97" s="7"/>
      <c r="G97" s="7"/>
      <c r="H97" s="7"/>
      <c r="I97" s="7"/>
      <c r="J97" s="7"/>
      <c r="K97" s="7"/>
      <c r="L97" s="7"/>
      <c r="M97" s="7"/>
      <c r="N97" s="18"/>
    </row>
    <row r="98" spans="1:14" s="6" customFormat="1" x14ac:dyDescent="0.2">
      <c r="B98" s="7"/>
      <c r="C98" s="8"/>
      <c r="D98" s="7"/>
      <c r="E98" s="7"/>
      <c r="F98" s="7"/>
      <c r="G98" s="7"/>
      <c r="H98" s="7"/>
      <c r="I98" s="7"/>
      <c r="J98" s="7"/>
      <c r="K98" s="7"/>
      <c r="L98" s="7"/>
      <c r="M98" s="7"/>
      <c r="N98" s="18"/>
    </row>
    <row r="99" spans="1:14" s="6" customFormat="1" x14ac:dyDescent="0.2">
      <c r="C99" s="9"/>
      <c r="N99" s="18"/>
    </row>
    <row r="100" spans="1:14" s="6" customFormat="1" x14ac:dyDescent="0.2">
      <c r="C100" s="9"/>
      <c r="N100" s="18"/>
    </row>
    <row r="101" spans="1:14" s="6" customFormat="1" x14ac:dyDescent="0.2">
      <c r="C101" s="9"/>
      <c r="N101" s="18"/>
    </row>
    <row r="102" spans="1:14" s="6" customFormat="1" x14ac:dyDescent="0.2">
      <c r="C102" s="9"/>
      <c r="N102" s="18"/>
    </row>
    <row r="103" spans="1:14" s="6" customFormat="1" x14ac:dyDescent="0.2">
      <c r="C103" s="9"/>
      <c r="N103" s="18"/>
    </row>
    <row r="104" spans="1:14" s="6" customFormat="1" x14ac:dyDescent="0.2">
      <c r="C104" s="9"/>
      <c r="N104" s="18"/>
    </row>
    <row r="105" spans="1:14" s="6" customFormat="1" x14ac:dyDescent="0.2">
      <c r="C105" s="9"/>
      <c r="N105" s="18"/>
    </row>
    <row r="106" spans="1:14" s="6" customFormat="1" x14ac:dyDescent="0.2">
      <c r="C106" s="9"/>
      <c r="N106" s="18"/>
    </row>
    <row r="107" spans="1:14" s="6" customFormat="1" x14ac:dyDescent="0.2">
      <c r="C107" s="9"/>
      <c r="N107" s="18"/>
    </row>
    <row r="108" spans="1:14" s="6" customFormat="1" x14ac:dyDescent="0.2">
      <c r="C108" s="9"/>
      <c r="N108" s="18"/>
    </row>
    <row r="109" spans="1:14" s="6" customFormat="1" x14ac:dyDescent="0.2">
      <c r="C109" s="9"/>
      <c r="N109" s="18"/>
    </row>
    <row r="110" spans="1:14" s="6" customFormat="1" x14ac:dyDescent="0.2">
      <c r="C110" s="9"/>
      <c r="N110" s="18"/>
    </row>
    <row r="111" spans="1:14" x14ac:dyDescent="0.2">
      <c r="A111" s="6"/>
      <c r="B111" s="6"/>
      <c r="C111" s="9"/>
      <c r="D111" s="6"/>
      <c r="E111" s="6"/>
      <c r="F111" s="6"/>
      <c r="G111" s="6"/>
      <c r="H111" s="6"/>
      <c r="I111" s="6"/>
      <c r="J111" s="6"/>
      <c r="K111" s="6"/>
      <c r="L111" s="6"/>
      <c r="M111" s="6"/>
    </row>
    <row r="112" spans="1:14" x14ac:dyDescent="0.2">
      <c r="B112" s="6"/>
      <c r="C112" s="9"/>
      <c r="D112" s="6"/>
      <c r="E112" s="6"/>
      <c r="F112" s="6"/>
      <c r="G112" s="6"/>
      <c r="H112" s="6"/>
      <c r="I112" s="6"/>
      <c r="J112" s="6"/>
      <c r="K112" s="6"/>
      <c r="L112" s="6"/>
      <c r="M112" s="6"/>
    </row>
    <row r="113" spans="2:13" x14ac:dyDescent="0.2">
      <c r="B113" s="6"/>
      <c r="C113" s="9"/>
      <c r="D113" s="6"/>
      <c r="E113" s="6"/>
      <c r="F113" s="6"/>
      <c r="G113" s="6"/>
      <c r="H113" s="6"/>
      <c r="I113" s="6"/>
      <c r="J113" s="6"/>
      <c r="K113" s="6"/>
      <c r="L113" s="6"/>
      <c r="M113" s="6"/>
    </row>
    <row r="114" spans="2:13" x14ac:dyDescent="0.2">
      <c r="B114" s="6"/>
      <c r="C114" s="9"/>
      <c r="D114" s="6"/>
      <c r="E114" s="6"/>
      <c r="F114" s="6"/>
      <c r="G114" s="6"/>
      <c r="H114" s="6"/>
      <c r="I114" s="6"/>
      <c r="J114" s="6"/>
      <c r="K114" s="6"/>
      <c r="L114" s="6"/>
      <c r="M114" s="6"/>
    </row>
    <row r="115" spans="2:13" x14ac:dyDescent="0.2">
      <c r="B115" s="6"/>
      <c r="C115" s="9"/>
      <c r="D115" s="6"/>
      <c r="E115" s="6"/>
      <c r="F115" s="6"/>
      <c r="G115" s="6"/>
      <c r="H115" s="6"/>
      <c r="I115" s="6"/>
      <c r="J115" s="6"/>
      <c r="K115" s="6"/>
      <c r="L115" s="6"/>
      <c r="M115" s="6"/>
    </row>
    <row r="116" spans="2:13" x14ac:dyDescent="0.2">
      <c r="B116" s="6"/>
      <c r="C116" s="9"/>
      <c r="D116" s="6"/>
      <c r="E116" s="6"/>
      <c r="F116" s="6"/>
      <c r="G116" s="6"/>
      <c r="H116" s="6"/>
      <c r="I116" s="6"/>
      <c r="J116" s="6"/>
      <c r="K116" s="6"/>
      <c r="L116" s="6"/>
      <c r="M116" s="6"/>
    </row>
    <row r="117" spans="2:13" x14ac:dyDescent="0.2">
      <c r="B117" s="6"/>
      <c r="C117" s="9"/>
      <c r="D117" s="6"/>
      <c r="E117" s="6"/>
      <c r="F117" s="6"/>
      <c r="G117" s="6"/>
      <c r="H117" s="6"/>
      <c r="I117" s="6"/>
      <c r="J117" s="6"/>
      <c r="K117" s="6"/>
      <c r="L117" s="6"/>
      <c r="M117" s="6"/>
    </row>
  </sheetData>
  <mergeCells count="26">
    <mergeCell ref="J4:L4"/>
    <mergeCell ref="J1:L1"/>
    <mergeCell ref="J2:L2"/>
    <mergeCell ref="J3:L3"/>
    <mergeCell ref="H16:I16"/>
    <mergeCell ref="A16:G16"/>
    <mergeCell ref="H21:I21"/>
    <mergeCell ref="A21:G21"/>
    <mergeCell ref="H37:I37"/>
    <mergeCell ref="A37:G37"/>
    <mergeCell ref="H42:I42"/>
    <mergeCell ref="A42:G42"/>
    <mergeCell ref="A43:F43"/>
    <mergeCell ref="G43:I43"/>
    <mergeCell ref="C1:I4"/>
    <mergeCell ref="H26:I26"/>
    <mergeCell ref="A26:G26"/>
    <mergeCell ref="H32:I32"/>
    <mergeCell ref="A32:G32"/>
    <mergeCell ref="D5:I5"/>
    <mergeCell ref="D7:I7"/>
    <mergeCell ref="D17:I17"/>
    <mergeCell ref="D22:I22"/>
    <mergeCell ref="D27:I27"/>
    <mergeCell ref="D33:I33"/>
    <mergeCell ref="D38:I38"/>
  </mergeCells>
  <phoneticPr fontId="5" type="noConversion"/>
  <conditionalFormatting sqref="E8:E15 E18:E20 E23:E25 E28:E31 E34:E36 E39:E41">
    <cfRule type="expression" dxfId="17" priority="205">
      <formula>$P8</formula>
    </cfRule>
    <cfRule type="expression" dxfId="16" priority="206">
      <formula>$K8=1</formula>
    </cfRule>
    <cfRule type="expression" dxfId="15" priority="207">
      <formula>$J8=1</formula>
    </cfRule>
  </conditionalFormatting>
  <conditionalFormatting sqref="F8:F15 F18:F20 F23:F25 F28:F31 F34:F36 F39:F41">
    <cfRule type="expression" dxfId="14" priority="223">
      <formula>$Q8</formula>
    </cfRule>
    <cfRule type="expression" dxfId="13" priority="224">
      <formula>$K8=2</formula>
    </cfRule>
    <cfRule type="expression" dxfId="12" priority="225">
      <formula>$J8=2</formula>
    </cfRule>
  </conditionalFormatting>
  <conditionalFormatting sqref="D18:D20 D23:D25 D28:D31 D34:D36 D8:D15 D39:D41">
    <cfRule type="expression" dxfId="11" priority="241">
      <formula>$O8</formula>
    </cfRule>
    <cfRule type="expression" dxfId="10" priority="242">
      <formula>$K8=0</formula>
    </cfRule>
    <cfRule type="expression" dxfId="9" priority="243">
      <formula>$J8=0</formula>
    </cfRule>
  </conditionalFormatting>
  <conditionalFormatting sqref="H8:H15 H18:H20 H23:H25 H28:H31 H34:H36 H39:H41">
    <cfRule type="expression" dxfId="8" priority="259">
      <formula>$S8</formula>
    </cfRule>
    <cfRule type="expression" dxfId="7" priority="260">
      <formula>$K8=4</formula>
    </cfRule>
    <cfRule type="expression" dxfId="6" priority="261">
      <formula>$J8=4</formula>
    </cfRule>
  </conditionalFormatting>
  <conditionalFormatting sqref="I8:I15 I18:I20 I23:I25 I28:I31 I34:I36 I39:I41">
    <cfRule type="expression" dxfId="5" priority="277">
      <formula>$T8</formula>
    </cfRule>
    <cfRule type="expression" dxfId="4" priority="278">
      <formula>$K8=5</formula>
    </cfRule>
    <cfRule type="expression" dxfId="3" priority="279">
      <formula>$J8=5</formula>
    </cfRule>
  </conditionalFormatting>
  <conditionalFormatting sqref="G8:G15 G18:G20 G23:G25 G28:G31 G34:G36 G39:G41">
    <cfRule type="expression" dxfId="2" priority="295">
      <formula>$R8</formula>
    </cfRule>
    <cfRule type="expression" dxfId="1" priority="296">
      <formula>$K8=3</formula>
    </cfRule>
    <cfRule type="expression" dxfId="0" priority="297">
      <formula>$J8=3</formula>
    </cfRule>
  </conditionalFormatting>
  <dataValidations count="2">
    <dataValidation type="list" allowBlank="1" showInputMessage="1" showErrorMessage="1" sqref="M34:M36 M18:M20 M23:M25 M28:M31 M39:M41 M8:M15">
      <formula1>"0,0.1,0.2,0.3,0.4,0.5,0.6,0.7,0.8,0.9,1"</formula1>
    </dataValidation>
    <dataValidation type="list" allowBlank="1" showInputMessage="1" showErrorMessage="1" sqref="J8:K15 J39:K41 J28:K31 J23:K25 J18:K20 J34:K36">
      <formula1>"0,1,2,3,4,5"</formula1>
    </dataValidation>
  </dataValidations>
  <pageMargins left="0.25" right="0.25" top="0.75" bottom="0.75" header="0.3" footer="0.3"/>
  <pageSetup scale="44" orientation="landscape" horizontalDpi="300" verticalDpi="300" r:id="rId1"/>
  <headerFooter alignWithMargins="0"/>
  <rowBreaks count="3" manualBreakCount="3">
    <brk id="16" max="13" man="1"/>
    <brk id="26" max="13" man="1"/>
    <brk id="3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zoomScale="77" zoomScaleNormal="77" zoomScaleSheetLayoutView="80" workbookViewId="0">
      <pane ySplit="9" topLeftCell="A10" activePane="bottomLeft" state="frozen"/>
      <selection pane="bottomLeft" activeCell="H111" sqref="H111"/>
    </sheetView>
  </sheetViews>
  <sheetFormatPr defaultColWidth="17.140625" defaultRowHeight="12.75" x14ac:dyDescent="0.2"/>
  <cols>
    <col min="1" max="1" width="60.7109375" style="1" customWidth="1"/>
    <col min="2" max="3" width="11.7109375" customWidth="1"/>
    <col min="4" max="4" width="22.140625" customWidth="1"/>
    <col min="5" max="6" width="28.140625" style="6" customWidth="1"/>
    <col min="7" max="7" width="17.42578125" style="6" customWidth="1"/>
    <col min="8" max="8" width="8.7109375" style="6" customWidth="1"/>
    <col min="9" max="22" width="28.140625" style="6" customWidth="1"/>
    <col min="23" max="255" width="28.140625" customWidth="1"/>
  </cols>
  <sheetData>
    <row r="1" spans="1:22" ht="13.15" customHeight="1" x14ac:dyDescent="0.2">
      <c r="A1" s="98" t="s">
        <v>294</v>
      </c>
      <c r="B1" s="98"/>
      <c r="C1" s="98"/>
      <c r="D1" s="98"/>
      <c r="E1" s="54"/>
      <c r="F1" s="54"/>
    </row>
    <row r="2" spans="1:22" ht="13.15" customHeight="1" x14ac:dyDescent="0.2">
      <c r="A2" s="98"/>
      <c r="B2" s="98"/>
      <c r="C2" s="98"/>
      <c r="D2" s="98"/>
      <c r="E2" s="54"/>
      <c r="F2" s="54"/>
    </row>
    <row r="3" spans="1:22" ht="13.15" customHeight="1" x14ac:dyDescent="0.2">
      <c r="A3" s="98"/>
      <c r="B3" s="98"/>
      <c r="C3" s="98"/>
      <c r="D3" s="98"/>
      <c r="E3" s="54"/>
      <c r="F3" s="54"/>
    </row>
    <row r="4" spans="1:22" ht="13.15" customHeight="1" x14ac:dyDescent="0.2">
      <c r="A4" s="98"/>
      <c r="B4" s="98"/>
      <c r="C4" s="98"/>
      <c r="D4" s="98"/>
      <c r="E4" s="54"/>
      <c r="F4" s="54"/>
    </row>
    <row r="5" spans="1:22" ht="13.15" customHeight="1" x14ac:dyDescent="0.2">
      <c r="A5" s="98"/>
      <c r="B5" s="98"/>
      <c r="C5" s="98"/>
      <c r="D5" s="98"/>
      <c r="E5" s="54"/>
      <c r="F5" s="54"/>
    </row>
    <row r="6" spans="1:22" ht="25.15" customHeight="1" x14ac:dyDescent="0.2">
      <c r="A6" s="58" t="s">
        <v>268</v>
      </c>
      <c r="B6" s="96" t="str">
        <f>'Maturity Matrix'!N3</f>
        <v>MM/DD/YYYY</v>
      </c>
      <c r="C6" s="97"/>
      <c r="D6" s="97"/>
      <c r="E6" s="54"/>
      <c r="F6" s="54"/>
    </row>
    <row r="7" spans="1:22" ht="18" customHeight="1" x14ac:dyDescent="0.2">
      <c r="A7" s="58" t="s">
        <v>269</v>
      </c>
      <c r="B7" s="97" t="str">
        <f>'Maturity Matrix'!N1</f>
        <v>ABC Project</v>
      </c>
      <c r="C7" s="97"/>
      <c r="D7" s="97"/>
      <c r="E7" s="54"/>
      <c r="F7" s="54"/>
    </row>
    <row r="8" spans="1:22" ht="13.15" customHeight="1" x14ac:dyDescent="0.2">
      <c r="A8" s="54"/>
      <c r="B8" s="54"/>
      <c r="C8" s="54"/>
      <c r="D8" s="54"/>
      <c r="E8" s="54"/>
      <c r="F8" s="54"/>
    </row>
    <row r="9" spans="1:22" s="2" customFormat="1" ht="30.4" customHeight="1" x14ac:dyDescent="0.2">
      <c r="A9" s="51" t="s">
        <v>295</v>
      </c>
      <c r="B9" s="52" t="s">
        <v>47</v>
      </c>
      <c r="C9" s="52" t="s">
        <v>46</v>
      </c>
      <c r="D9" s="52" t="s">
        <v>15</v>
      </c>
      <c r="E9" s="5"/>
      <c r="F9" s="5"/>
      <c r="G9" s="5"/>
      <c r="H9" s="5"/>
      <c r="I9" s="5"/>
      <c r="J9" s="5"/>
      <c r="K9" s="5"/>
      <c r="L9" s="5"/>
      <c r="M9" s="5"/>
      <c r="N9" s="5"/>
      <c r="O9" s="5"/>
      <c r="P9" s="5"/>
      <c r="Q9" s="5"/>
      <c r="R9" s="5"/>
      <c r="S9" s="5"/>
      <c r="T9" s="5"/>
      <c r="U9" s="5"/>
      <c r="V9" s="5"/>
    </row>
    <row r="10" spans="1:22" s="3" customFormat="1" ht="21" customHeight="1" x14ac:dyDescent="0.2">
      <c r="A10" s="41" t="s">
        <v>17</v>
      </c>
      <c r="B10" s="99"/>
      <c r="C10" s="100"/>
      <c r="D10" s="101"/>
      <c r="E10" s="6"/>
      <c r="F10" s="6"/>
      <c r="G10" s="6"/>
      <c r="H10" s="6"/>
      <c r="I10" s="6"/>
      <c r="J10" s="6"/>
      <c r="K10" s="6"/>
      <c r="L10" s="6"/>
      <c r="M10" s="6"/>
      <c r="N10" s="6"/>
      <c r="O10" s="6"/>
      <c r="P10" s="6"/>
      <c r="Q10" s="6"/>
      <c r="R10" s="6"/>
      <c r="S10" s="6"/>
      <c r="T10" s="6"/>
      <c r="U10" s="6"/>
      <c r="V10" s="6"/>
    </row>
    <row r="11" spans="1:22" x14ac:dyDescent="0.2">
      <c r="A11" s="10" t="str">
        <f>'Maturity Matrix'!B8</f>
        <v>Project Goals and Objectives</v>
      </c>
      <c r="B11" s="37">
        <f>'Maturity Matrix'!J8</f>
        <v>0</v>
      </c>
      <c r="C11" s="37">
        <f>'Maturity Matrix'!K8</f>
        <v>0</v>
      </c>
      <c r="D11" s="37">
        <f>'Maturity Matrix'!L8</f>
        <v>5</v>
      </c>
    </row>
    <row r="12" spans="1:22" x14ac:dyDescent="0.2">
      <c r="A12" s="10" t="str">
        <f>'Maturity Matrix'!B9</f>
        <v>Planning Committee</v>
      </c>
      <c r="B12" s="37">
        <f>'Maturity Matrix'!J9</f>
        <v>0</v>
      </c>
      <c r="C12" s="37">
        <f>'Maturity Matrix'!K9</f>
        <v>0</v>
      </c>
      <c r="D12" s="37">
        <f>'Maturity Matrix'!L9</f>
        <v>5</v>
      </c>
    </row>
    <row r="13" spans="1:22" x14ac:dyDescent="0.2">
      <c r="A13" s="10" t="str">
        <f>'Maturity Matrix'!B10</f>
        <v>Management Support</v>
      </c>
      <c r="B13" s="37">
        <f>'Maturity Matrix'!J10</f>
        <v>0</v>
      </c>
      <c r="C13" s="37">
        <f>'Maturity Matrix'!K10</f>
        <v>0</v>
      </c>
      <c r="D13" s="37">
        <f>'Maturity Matrix'!L10</f>
        <v>5</v>
      </c>
    </row>
    <row r="14" spans="1:22" x14ac:dyDescent="0.2">
      <c r="A14" s="10" t="str">
        <f>'Maturity Matrix'!B11</f>
        <v>Financial Support</v>
      </c>
      <c r="B14" s="37">
        <f>'Maturity Matrix'!J11</f>
        <v>0</v>
      </c>
      <c r="C14" s="37">
        <f>'Maturity Matrix'!K11</f>
        <v>0</v>
      </c>
      <c r="D14" s="37">
        <f>'Maturity Matrix'!L11</f>
        <v>5</v>
      </c>
    </row>
    <row r="15" spans="1:22" s="3" customFormat="1" x14ac:dyDescent="0.2">
      <c r="A15" s="10" t="str">
        <f>'Maturity Matrix'!B12</f>
        <v>Owner Commitment</v>
      </c>
      <c r="B15" s="37">
        <f>'Maturity Matrix'!J12</f>
        <v>0</v>
      </c>
      <c r="C15" s="37">
        <f>'Maturity Matrix'!K12</f>
        <v>0</v>
      </c>
      <c r="D15" s="37">
        <f>'Maturity Matrix'!L12</f>
        <v>5</v>
      </c>
      <c r="E15" s="6"/>
      <c r="F15" s="6"/>
      <c r="G15" s="6"/>
      <c r="H15" s="6"/>
      <c r="I15" s="6"/>
      <c r="J15" s="6"/>
      <c r="K15" s="6"/>
      <c r="L15" s="6"/>
      <c r="M15" s="6"/>
      <c r="N15" s="6"/>
      <c r="O15" s="6"/>
      <c r="P15" s="6"/>
      <c r="Q15" s="6"/>
      <c r="R15" s="6"/>
      <c r="S15" s="6"/>
      <c r="T15" s="6"/>
      <c r="U15" s="6"/>
      <c r="V15" s="6"/>
    </row>
    <row r="16" spans="1:22" x14ac:dyDescent="0.2">
      <c r="A16" s="10" t="str">
        <f>'Maturity Matrix'!B13</f>
        <v>Information Security</v>
      </c>
      <c r="B16" s="37">
        <f>'Maturity Matrix'!J13</f>
        <v>0</v>
      </c>
      <c r="C16" s="37">
        <f>'Maturity Matrix'!K13</f>
        <v>0</v>
      </c>
      <c r="D16" s="37">
        <f>'Maturity Matrix'!L13</f>
        <v>5</v>
      </c>
    </row>
    <row r="17" spans="1:22" x14ac:dyDescent="0.2">
      <c r="A17" s="10" t="str">
        <f>'Maturity Matrix'!B14</f>
        <v>Information Quality Management</v>
      </c>
      <c r="B17" s="37">
        <f>'Maturity Matrix'!J14</f>
        <v>0</v>
      </c>
      <c r="C17" s="37">
        <f>'Maturity Matrix'!K14</f>
        <v>0</v>
      </c>
      <c r="D17" s="37">
        <f>'Maturity Matrix'!L14</f>
        <v>5</v>
      </c>
    </row>
    <row r="18" spans="1:22" x14ac:dyDescent="0.2">
      <c r="A18" s="10" t="str">
        <f>'Maturity Matrix'!B15</f>
        <v>Change Management</v>
      </c>
      <c r="B18" s="37">
        <f>'Maturity Matrix'!J15</f>
        <v>0</v>
      </c>
      <c r="C18" s="37">
        <f>'Maturity Matrix'!K15</f>
        <v>0</v>
      </c>
      <c r="D18" s="37">
        <f>'Maturity Matrix'!L15</f>
        <v>5</v>
      </c>
    </row>
    <row r="19" spans="1:22" ht="20.25" x14ac:dyDescent="0.2">
      <c r="A19" s="21" t="s">
        <v>44</v>
      </c>
      <c r="B19" s="47">
        <f>'Maturity Matrix'!J16</f>
        <v>0</v>
      </c>
      <c r="C19" s="47">
        <f>'Maturity Matrix'!K16</f>
        <v>0</v>
      </c>
      <c r="D19" s="47">
        <f>'Maturity Matrix'!L16</f>
        <v>40</v>
      </c>
    </row>
    <row r="20" spans="1:22" s="3" customFormat="1" ht="20.25" x14ac:dyDescent="0.2">
      <c r="A20" s="41" t="s">
        <v>102</v>
      </c>
      <c r="B20" s="99"/>
      <c r="C20" s="100"/>
      <c r="D20" s="101"/>
      <c r="E20" s="6"/>
      <c r="F20" s="6"/>
      <c r="G20" s="6"/>
      <c r="H20" s="6"/>
      <c r="I20" s="6"/>
      <c r="J20" s="6"/>
      <c r="K20" s="6"/>
      <c r="L20" s="6"/>
      <c r="M20" s="6"/>
      <c r="N20" s="6"/>
      <c r="O20" s="6"/>
      <c r="P20" s="6"/>
      <c r="Q20" s="6"/>
      <c r="R20" s="6"/>
      <c r="S20" s="6"/>
      <c r="T20" s="6"/>
      <c r="U20" s="6"/>
      <c r="V20" s="6"/>
    </row>
    <row r="21" spans="1:22" x14ac:dyDescent="0.2">
      <c r="A21" s="10" t="str">
        <f>'Maturity Matrix'!B18</f>
        <v>Information Management Champion(s)</v>
      </c>
      <c r="B21" s="37">
        <f>'Maturity Matrix'!J18</f>
        <v>0</v>
      </c>
      <c r="C21" s="37">
        <f>'Maturity Matrix'!K18</f>
        <v>0</v>
      </c>
      <c r="D21" s="37">
        <f>'Maturity Matrix'!L18</f>
        <v>5</v>
      </c>
    </row>
    <row r="22" spans="1:22" x14ac:dyDescent="0.2">
      <c r="A22" s="10" t="str">
        <f>'Maturity Matrix'!B19</f>
        <v>Roles and Responsibilities</v>
      </c>
      <c r="B22" s="37">
        <f>'Maturity Matrix'!J19</f>
        <v>0</v>
      </c>
      <c r="C22" s="37">
        <f>'Maturity Matrix'!K19</f>
        <v>0</v>
      </c>
      <c r="D22" s="37">
        <f>'Maturity Matrix'!L19</f>
        <v>5</v>
      </c>
    </row>
    <row r="23" spans="1:22" s="3" customFormat="1" x14ac:dyDescent="0.2">
      <c r="A23" s="10" t="str">
        <f>'Maturity Matrix'!B20</f>
        <v>Training</v>
      </c>
      <c r="B23" s="37">
        <f>'Maturity Matrix'!J20</f>
        <v>0</v>
      </c>
      <c r="C23" s="37">
        <f>'Maturity Matrix'!K20</f>
        <v>0</v>
      </c>
      <c r="D23" s="37">
        <f>'Maturity Matrix'!L20</f>
        <v>5</v>
      </c>
      <c r="E23" s="6"/>
      <c r="F23" s="6"/>
      <c r="G23" s="6"/>
      <c r="H23" s="6"/>
      <c r="I23" s="6"/>
      <c r="J23" s="6"/>
      <c r="K23" s="6"/>
      <c r="L23" s="6"/>
      <c r="M23" s="6"/>
      <c r="N23" s="6"/>
      <c r="O23" s="6"/>
      <c r="P23" s="6"/>
      <c r="Q23" s="6"/>
      <c r="R23" s="6"/>
      <c r="S23" s="6"/>
      <c r="T23" s="6"/>
      <c r="U23" s="6"/>
      <c r="V23" s="6"/>
    </row>
    <row r="24" spans="1:22" s="6" customFormat="1" ht="20.25" x14ac:dyDescent="0.2">
      <c r="A24" s="21" t="s">
        <v>44</v>
      </c>
      <c r="B24" s="47">
        <f>'Maturity Matrix'!J21</f>
        <v>0</v>
      </c>
      <c r="C24" s="47">
        <f>'Maturity Matrix'!K21</f>
        <v>0</v>
      </c>
      <c r="D24" s="47">
        <f>'Maturity Matrix'!L21</f>
        <v>15</v>
      </c>
    </row>
    <row r="25" spans="1:22" ht="25.9" customHeight="1" x14ac:dyDescent="0.2">
      <c r="A25" s="41" t="s">
        <v>116</v>
      </c>
      <c r="B25" s="99"/>
      <c r="C25" s="100"/>
      <c r="D25" s="101"/>
    </row>
    <row r="26" spans="1:22" x14ac:dyDescent="0.2">
      <c r="A26" s="10" t="str">
        <f>'Maturity Matrix'!B23</f>
        <v>Procurement and Contract Documents</v>
      </c>
      <c r="B26" s="37">
        <f>'Maturity Matrix'!J23</f>
        <v>0</v>
      </c>
      <c r="C26" s="37">
        <f>'Maturity Matrix'!K23</f>
        <v>0</v>
      </c>
      <c r="D26" s="37">
        <f>'Maturity Matrix'!L23</f>
        <v>5</v>
      </c>
    </row>
    <row r="27" spans="1:22" x14ac:dyDescent="0.2">
      <c r="A27" s="10" t="str">
        <f>'Maturity Matrix'!B24</f>
        <v>Team Selection Criteria</v>
      </c>
      <c r="B27" s="37">
        <f>'Maturity Matrix'!J24</f>
        <v>0</v>
      </c>
      <c r="C27" s="37">
        <f>'Maturity Matrix'!K24</f>
        <v>0</v>
      </c>
      <c r="D27" s="37">
        <f>'Maturity Matrix'!L24</f>
        <v>5</v>
      </c>
    </row>
    <row r="28" spans="1:22" s="6" customFormat="1" x14ac:dyDescent="0.2">
      <c r="A28" s="10" t="str">
        <f>'Maturity Matrix'!B25</f>
        <v>Asset Information Requirement (AIR)</v>
      </c>
      <c r="B28" s="37">
        <f>'Maturity Matrix'!J25</f>
        <v>0</v>
      </c>
      <c r="C28" s="37">
        <f>'Maturity Matrix'!K25</f>
        <v>0</v>
      </c>
      <c r="D28" s="37">
        <f>'Maturity Matrix'!L25</f>
        <v>5</v>
      </c>
      <c r="E28"/>
      <c r="F28"/>
      <c r="G28"/>
      <c r="H28"/>
      <c r="I28"/>
      <c r="J28"/>
      <c r="K28"/>
      <c r="L28"/>
      <c r="M28"/>
      <c r="N28"/>
      <c r="O28"/>
      <c r="P28"/>
      <c r="Q28"/>
      <c r="R28"/>
      <c r="S28"/>
      <c r="T28"/>
      <c r="U28"/>
      <c r="V28"/>
    </row>
    <row r="29" spans="1:22" s="6" customFormat="1" ht="20.25" x14ac:dyDescent="0.2">
      <c r="A29" s="21" t="s">
        <v>44</v>
      </c>
      <c r="B29" s="47">
        <f>'Maturity Matrix'!J26</f>
        <v>0</v>
      </c>
      <c r="C29" s="47">
        <f>'Maturity Matrix'!K26</f>
        <v>0</v>
      </c>
      <c r="D29" s="47">
        <f>'Maturity Matrix'!L26</f>
        <v>15</v>
      </c>
      <c r="E29"/>
      <c r="F29"/>
      <c r="G29"/>
      <c r="H29"/>
      <c r="I29"/>
      <c r="J29"/>
      <c r="K29"/>
      <c r="L29"/>
      <c r="M29"/>
      <c r="N29"/>
      <c r="O29"/>
      <c r="P29"/>
      <c r="Q29"/>
      <c r="R29"/>
      <c r="S29"/>
      <c r="T29"/>
      <c r="U29"/>
      <c r="V29"/>
    </row>
    <row r="30" spans="1:22" s="6" customFormat="1" ht="20.25" x14ac:dyDescent="0.2">
      <c r="A30" s="41" t="s">
        <v>142</v>
      </c>
      <c r="B30" s="99"/>
      <c r="C30" s="100"/>
      <c r="D30" s="101"/>
    </row>
    <row r="31" spans="1:22" s="6" customFormat="1" x14ac:dyDescent="0.2">
      <c r="A31" s="10" t="str">
        <f>'Maturity Matrix'!B28</f>
        <v>Data Governance Plan</v>
      </c>
      <c r="B31" s="37">
        <f>'Maturity Matrix'!J28</f>
        <v>0</v>
      </c>
      <c r="C31" s="37">
        <f>'Maturity Matrix'!K28</f>
        <v>0</v>
      </c>
      <c r="D31" s="37">
        <f>'Maturity Matrix'!L28</f>
        <v>5</v>
      </c>
    </row>
    <row r="32" spans="1:22" s="6" customFormat="1" x14ac:dyDescent="0.2">
      <c r="A32" s="10" t="str">
        <f>'Maturity Matrix'!B29</f>
        <v>Performance Management</v>
      </c>
      <c r="B32" s="37">
        <f>'Maturity Matrix'!J29</f>
        <v>0</v>
      </c>
      <c r="C32" s="37">
        <f>'Maturity Matrix'!K29</f>
        <v>0</v>
      </c>
      <c r="D32" s="37">
        <f>'Maturity Matrix'!L29</f>
        <v>5</v>
      </c>
    </row>
    <row r="33" spans="1:22" s="6" customFormat="1" x14ac:dyDescent="0.2">
      <c r="A33" s="10" t="str">
        <f>'Maturity Matrix'!B30</f>
        <v>Common Data Environment (CDE)</v>
      </c>
      <c r="B33" s="37">
        <f>'Maturity Matrix'!J30</f>
        <v>0</v>
      </c>
      <c r="C33" s="37">
        <f>'Maturity Matrix'!K30</f>
        <v>0</v>
      </c>
      <c r="D33" s="37">
        <f>'Maturity Matrix'!L30</f>
        <v>5</v>
      </c>
    </row>
    <row r="34" spans="1:22" s="6" customFormat="1" x14ac:dyDescent="0.2">
      <c r="A34" s="10" t="str">
        <f>'Maturity Matrix'!B31</f>
        <v>Data-Centric Standards and Workflows</v>
      </c>
      <c r="B34" s="37">
        <f>'Maturity Matrix'!J31</f>
        <v>0</v>
      </c>
      <c r="C34" s="37">
        <f>'Maturity Matrix'!K31</f>
        <v>0</v>
      </c>
      <c r="D34" s="37">
        <f>'Maturity Matrix'!L31</f>
        <v>5</v>
      </c>
      <c r="E34"/>
      <c r="F34"/>
      <c r="G34"/>
      <c r="H34"/>
      <c r="I34"/>
      <c r="J34"/>
      <c r="K34"/>
      <c r="L34"/>
      <c r="M34"/>
      <c r="N34"/>
      <c r="O34"/>
      <c r="P34"/>
      <c r="Q34"/>
      <c r="R34"/>
      <c r="S34"/>
      <c r="T34"/>
      <c r="U34"/>
      <c r="V34"/>
    </row>
    <row r="35" spans="1:22" s="6" customFormat="1" ht="20.25" x14ac:dyDescent="0.2">
      <c r="A35" s="21" t="s">
        <v>44</v>
      </c>
      <c r="B35" s="47">
        <f>'Maturity Matrix'!J32</f>
        <v>0</v>
      </c>
      <c r="C35" s="47">
        <f>'Maturity Matrix'!K32</f>
        <v>0</v>
      </c>
      <c r="D35" s="47">
        <f>'Maturity Matrix'!L32</f>
        <v>20</v>
      </c>
      <c r="E35"/>
      <c r="F35"/>
      <c r="G35"/>
      <c r="H35"/>
      <c r="I35"/>
      <c r="J35"/>
      <c r="K35"/>
      <c r="L35"/>
      <c r="M35"/>
      <c r="N35"/>
      <c r="O35"/>
      <c r="P35"/>
      <c r="Q35"/>
      <c r="R35"/>
      <c r="S35"/>
      <c r="T35"/>
      <c r="U35"/>
      <c r="V35"/>
    </row>
    <row r="36" spans="1:22" s="6" customFormat="1" ht="20.25" x14ac:dyDescent="0.2">
      <c r="A36" s="41" t="s">
        <v>23</v>
      </c>
      <c r="B36" s="99"/>
      <c r="C36" s="100"/>
      <c r="D36" s="101"/>
    </row>
    <row r="37" spans="1:22" s="6" customFormat="1" x14ac:dyDescent="0.2">
      <c r="A37" s="10" t="str">
        <f>'Maturity Matrix'!B34</f>
        <v>Software</v>
      </c>
      <c r="B37" s="37">
        <f>'Maturity Matrix'!J34</f>
        <v>0</v>
      </c>
      <c r="C37" s="37">
        <f>'Maturity Matrix'!K34</f>
        <v>0</v>
      </c>
      <c r="D37" s="37">
        <f>'Maturity Matrix'!L34</f>
        <v>5</v>
      </c>
    </row>
    <row r="38" spans="1:22" s="6" customFormat="1" x14ac:dyDescent="0.2">
      <c r="A38" s="10" t="str">
        <f>'Maturity Matrix'!B35</f>
        <v>Hardware</v>
      </c>
      <c r="B38" s="37">
        <f>'Maturity Matrix'!J35</f>
        <v>0</v>
      </c>
      <c r="C38" s="37">
        <f>'Maturity Matrix'!K35</f>
        <v>0</v>
      </c>
      <c r="D38" s="37">
        <f>'Maturity Matrix'!L35</f>
        <v>5</v>
      </c>
    </row>
    <row r="39" spans="1:22" s="6" customFormat="1" x14ac:dyDescent="0.2">
      <c r="A39" s="10" t="str">
        <f>'Maturity Matrix'!B36</f>
        <v>Physical Spaces</v>
      </c>
      <c r="B39" s="37">
        <f>'Maturity Matrix'!J36</f>
        <v>0</v>
      </c>
      <c r="C39" s="37">
        <f>'Maturity Matrix'!K36</f>
        <v>0</v>
      </c>
      <c r="D39" s="37">
        <f>'Maturity Matrix'!L36</f>
        <v>5</v>
      </c>
      <c r="E39"/>
      <c r="F39"/>
      <c r="G39"/>
      <c r="H39"/>
      <c r="I39"/>
      <c r="J39"/>
      <c r="K39"/>
      <c r="L39"/>
      <c r="M39"/>
      <c r="N39"/>
      <c r="O39"/>
      <c r="P39"/>
      <c r="Q39"/>
      <c r="R39"/>
      <c r="S39"/>
      <c r="T39"/>
      <c r="U39"/>
      <c r="V39"/>
    </row>
    <row r="40" spans="1:22" s="6" customFormat="1" ht="20.25" x14ac:dyDescent="0.2">
      <c r="A40" s="21" t="s">
        <v>44</v>
      </c>
      <c r="B40" s="47">
        <f>'Maturity Matrix'!J37</f>
        <v>0</v>
      </c>
      <c r="C40" s="47">
        <f>'Maturity Matrix'!K37</f>
        <v>0</v>
      </c>
      <c r="D40" s="47">
        <f>'Maturity Matrix'!L37</f>
        <v>15</v>
      </c>
      <c r="E40"/>
      <c r="F40"/>
      <c r="G40"/>
      <c r="H40"/>
      <c r="I40"/>
      <c r="J40"/>
      <c r="K40"/>
      <c r="L40"/>
      <c r="M40"/>
      <c r="N40"/>
      <c r="O40"/>
      <c r="P40"/>
      <c r="Q40"/>
      <c r="R40"/>
      <c r="S40"/>
      <c r="T40"/>
      <c r="U40"/>
      <c r="V40"/>
    </row>
    <row r="41" spans="1:22" s="6" customFormat="1" ht="20.25" x14ac:dyDescent="0.2">
      <c r="A41" s="41" t="s">
        <v>185</v>
      </c>
      <c r="B41" s="99"/>
      <c r="C41" s="100"/>
      <c r="D41" s="101"/>
    </row>
    <row r="42" spans="1:22" s="6" customFormat="1" x14ac:dyDescent="0.2">
      <c r="A42" s="10" t="str">
        <f>'Maturity Matrix'!B39</f>
        <v>Core Project Delivery Uses</v>
      </c>
      <c r="B42" s="37">
        <f>'Maturity Matrix'!J39</f>
        <v>0</v>
      </c>
      <c r="C42" s="37">
        <f>'Maturity Matrix'!K39</f>
        <v>0</v>
      </c>
      <c r="D42" s="37">
        <f>'Maturity Matrix'!L39</f>
        <v>5</v>
      </c>
    </row>
    <row r="43" spans="1:22" s="6" customFormat="1" x14ac:dyDescent="0.2">
      <c r="A43" s="10" t="str">
        <f>'Maturity Matrix'!B40</f>
        <v>Asset Information Handover</v>
      </c>
      <c r="B43" s="37">
        <f>'Maturity Matrix'!J40</f>
        <v>0</v>
      </c>
      <c r="C43" s="37">
        <f>'Maturity Matrix'!K40</f>
        <v>0</v>
      </c>
      <c r="D43" s="37">
        <f>'Maturity Matrix'!L40</f>
        <v>5</v>
      </c>
    </row>
    <row r="44" spans="1:22" s="6" customFormat="1" x14ac:dyDescent="0.2">
      <c r="A44" s="10" t="str">
        <f>'Maturity Matrix'!B41</f>
        <v>Advanced Project Delivery Uses</v>
      </c>
      <c r="B44" s="37">
        <f>'Maturity Matrix'!J41</f>
        <v>0</v>
      </c>
      <c r="C44" s="37">
        <f>'Maturity Matrix'!K41</f>
        <v>0</v>
      </c>
      <c r="D44" s="37">
        <f>'Maturity Matrix'!L41</f>
        <v>5</v>
      </c>
    </row>
    <row r="45" spans="1:22" s="6" customFormat="1" ht="20.25" x14ac:dyDescent="0.2">
      <c r="A45" s="21" t="s">
        <v>44</v>
      </c>
      <c r="B45" s="47">
        <f>'Maturity Matrix'!J42</f>
        <v>0</v>
      </c>
      <c r="C45" s="47">
        <f>'Maturity Matrix'!K42</f>
        <v>0</v>
      </c>
      <c r="D45" s="47">
        <f>'Maturity Matrix'!L42</f>
        <v>15</v>
      </c>
      <c r="E45"/>
      <c r="F45"/>
      <c r="G45"/>
      <c r="H45"/>
      <c r="I45"/>
      <c r="J45"/>
      <c r="K45"/>
      <c r="L45"/>
      <c r="M45"/>
      <c r="N45"/>
      <c r="O45"/>
      <c r="P45"/>
      <c r="Q45"/>
      <c r="R45"/>
      <c r="S45"/>
      <c r="T45"/>
      <c r="U45"/>
      <c r="V45"/>
    </row>
    <row r="46" spans="1:22" s="6" customFormat="1" ht="26.25" x14ac:dyDescent="0.2">
      <c r="A46" s="53" t="s">
        <v>43</v>
      </c>
      <c r="B46" s="22">
        <f>'Maturity Matrix'!J43</f>
        <v>0</v>
      </c>
      <c r="C46" s="22">
        <f>'Maturity Matrix'!K43</f>
        <v>0</v>
      </c>
      <c r="D46" s="22">
        <f>'Maturity Matrix'!L43</f>
        <v>120</v>
      </c>
    </row>
    <row r="47" spans="1:22" s="6" customFormat="1" x14ac:dyDescent="0.2">
      <c r="A47" s="7"/>
      <c r="B47" s="7"/>
      <c r="C47" s="7"/>
      <c r="D47" s="7"/>
    </row>
    <row r="48" spans="1:22" s="6" customFormat="1" x14ac:dyDescent="0.2">
      <c r="B48" s="5" t="s">
        <v>271</v>
      </c>
      <c r="C48" s="5" t="s">
        <v>272</v>
      </c>
      <c r="D48" s="7"/>
    </row>
    <row r="49" spans="1:4" s="6" customFormat="1" x14ac:dyDescent="0.2">
      <c r="A49" s="6" t="s">
        <v>257</v>
      </c>
      <c r="B49" s="65">
        <f>(B19/$D$19)*100</f>
        <v>0</v>
      </c>
      <c r="C49" s="65">
        <f>(C19/$D$19)*100</f>
        <v>0</v>
      </c>
      <c r="D49" s="7"/>
    </row>
    <row r="50" spans="1:4" s="6" customFormat="1" x14ac:dyDescent="0.2">
      <c r="A50" s="6" t="s">
        <v>258</v>
      </c>
      <c r="B50" s="65">
        <f>(B24/$D$24)*100</f>
        <v>0</v>
      </c>
      <c r="C50" s="65">
        <f>(C24/$D$24)*100</f>
        <v>0</v>
      </c>
      <c r="D50" s="7"/>
    </row>
    <row r="51" spans="1:4" s="6" customFormat="1" x14ac:dyDescent="0.2">
      <c r="A51" s="6" t="s">
        <v>259</v>
      </c>
      <c r="B51" s="65">
        <f>(B29/$D$29)*100</f>
        <v>0</v>
      </c>
      <c r="C51" s="65">
        <f>(C29/$D$29)*100</f>
        <v>0</v>
      </c>
      <c r="D51" s="7"/>
    </row>
    <row r="52" spans="1:4" s="6" customFormat="1" x14ac:dyDescent="0.2">
      <c r="A52" s="40" t="s">
        <v>260</v>
      </c>
      <c r="B52" s="65">
        <f>(B35/$D$35)*100</f>
        <v>0</v>
      </c>
      <c r="C52" s="65">
        <f>(C35/$D$35)*100</f>
        <v>0</v>
      </c>
      <c r="D52" s="7"/>
    </row>
    <row r="53" spans="1:4" s="6" customFormat="1" x14ac:dyDescent="0.2">
      <c r="A53" s="40" t="s">
        <v>261</v>
      </c>
      <c r="B53" s="65">
        <f>(B40/$D$40)*100</f>
        <v>0</v>
      </c>
      <c r="C53" s="65">
        <f>(C40/$D$40)*100</f>
        <v>0</v>
      </c>
      <c r="D53" s="7"/>
    </row>
    <row r="54" spans="1:4" s="6" customFormat="1" x14ac:dyDescent="0.2">
      <c r="A54" s="40" t="s">
        <v>262</v>
      </c>
      <c r="B54" s="65">
        <f>(B45/$D$45)*100</f>
        <v>0</v>
      </c>
      <c r="C54" s="65">
        <f>(C45/$D$45)*100</f>
        <v>0</v>
      </c>
      <c r="D54" s="7"/>
    </row>
    <row r="55" spans="1:4" s="6" customFormat="1" x14ac:dyDescent="0.2">
      <c r="A55" s="7"/>
      <c r="B55" s="7"/>
      <c r="C55" s="7"/>
      <c r="D55" s="7"/>
    </row>
    <row r="56" spans="1:4" s="6" customFormat="1" x14ac:dyDescent="0.2">
      <c r="A56" s="7"/>
      <c r="B56" s="7"/>
      <c r="C56" s="7"/>
      <c r="D56" s="7"/>
    </row>
    <row r="57" spans="1:4" s="6" customFormat="1" x14ac:dyDescent="0.2">
      <c r="A57" s="7"/>
      <c r="B57" s="7"/>
      <c r="C57" s="7"/>
      <c r="D57" s="7"/>
    </row>
    <row r="58" spans="1:4" s="6" customFormat="1" x14ac:dyDescent="0.2">
      <c r="A58" s="7"/>
      <c r="B58" s="7"/>
      <c r="C58" s="7"/>
      <c r="D58" s="7"/>
    </row>
    <row r="59" spans="1:4" s="6" customFormat="1" x14ac:dyDescent="0.2">
      <c r="A59" s="7"/>
      <c r="B59" s="7"/>
      <c r="C59" s="7"/>
      <c r="D59" s="7"/>
    </row>
    <row r="60" spans="1:4" s="6" customFormat="1" x14ac:dyDescent="0.2">
      <c r="A60" s="7"/>
      <c r="B60" s="7"/>
      <c r="C60" s="7"/>
      <c r="D60" s="7"/>
    </row>
    <row r="61" spans="1:4" s="6" customFormat="1" x14ac:dyDescent="0.2">
      <c r="A61" s="7"/>
      <c r="B61" s="7"/>
      <c r="C61" s="7"/>
      <c r="D61" s="7"/>
    </row>
    <row r="62" spans="1:4" s="6" customFormat="1" x14ac:dyDescent="0.2">
      <c r="A62" s="7"/>
      <c r="B62" s="7"/>
      <c r="C62" s="7"/>
      <c r="D62" s="7"/>
    </row>
    <row r="63" spans="1:4" s="6" customFormat="1" x14ac:dyDescent="0.2">
      <c r="A63" s="7"/>
      <c r="B63" s="7"/>
      <c r="C63" s="7"/>
      <c r="D63" s="7"/>
    </row>
    <row r="64" spans="1:4" s="6" customFormat="1" x14ac:dyDescent="0.2">
      <c r="A64" s="7"/>
      <c r="B64" s="7"/>
      <c r="C64" s="7"/>
      <c r="D64" s="7"/>
    </row>
    <row r="65" spans="1:4" s="6" customFormat="1" x14ac:dyDescent="0.2">
      <c r="A65" s="7"/>
      <c r="B65" s="7"/>
      <c r="C65" s="7"/>
      <c r="D65" s="7"/>
    </row>
    <row r="66" spans="1:4" s="6" customFormat="1" x14ac:dyDescent="0.2">
      <c r="A66" s="7"/>
      <c r="B66" s="7"/>
      <c r="C66" s="7"/>
      <c r="D66" s="7"/>
    </row>
    <row r="67" spans="1:4" s="6" customFormat="1" x14ac:dyDescent="0.2">
      <c r="A67" s="7"/>
      <c r="B67" s="7"/>
      <c r="C67" s="7"/>
      <c r="D67" s="7"/>
    </row>
    <row r="68" spans="1:4" s="6" customFormat="1" x14ac:dyDescent="0.2">
      <c r="A68" s="7"/>
      <c r="B68" s="7"/>
      <c r="C68" s="7"/>
      <c r="D68" s="7"/>
    </row>
    <row r="69" spans="1:4" s="6" customFormat="1" x14ac:dyDescent="0.2">
      <c r="A69" s="7"/>
      <c r="B69" s="7"/>
      <c r="C69" s="7"/>
      <c r="D69" s="7"/>
    </row>
    <row r="70" spans="1:4" s="6" customFormat="1" x14ac:dyDescent="0.2">
      <c r="A70" s="7"/>
      <c r="B70" s="7"/>
      <c r="C70" s="7"/>
      <c r="D70" s="7"/>
    </row>
    <row r="71" spans="1:4" s="6" customFormat="1" x14ac:dyDescent="0.2">
      <c r="A71" s="7"/>
      <c r="B71" s="7"/>
      <c r="C71" s="7"/>
      <c r="D71" s="7"/>
    </row>
    <row r="72" spans="1:4" s="6" customFormat="1" x14ac:dyDescent="0.2">
      <c r="A72" s="7"/>
      <c r="B72" s="7"/>
      <c r="C72" s="7"/>
      <c r="D72" s="7"/>
    </row>
    <row r="73" spans="1:4" s="6" customFormat="1" x14ac:dyDescent="0.2">
      <c r="A73" s="7"/>
      <c r="B73" s="7"/>
      <c r="C73" s="7"/>
      <c r="D73" s="7"/>
    </row>
    <row r="74" spans="1:4" s="6" customFormat="1" x14ac:dyDescent="0.2">
      <c r="A74" s="7"/>
      <c r="B74" s="7"/>
      <c r="C74" s="7"/>
      <c r="D74" s="7"/>
    </row>
    <row r="75" spans="1:4" s="6" customFormat="1" x14ac:dyDescent="0.2">
      <c r="A75" s="7"/>
      <c r="B75" s="7"/>
      <c r="C75" s="7"/>
      <c r="D75" s="7"/>
    </row>
    <row r="76" spans="1:4" s="6" customFormat="1" x14ac:dyDescent="0.2">
      <c r="A76" s="7"/>
      <c r="B76" s="7"/>
      <c r="C76" s="7"/>
      <c r="D76" s="7"/>
    </row>
    <row r="77" spans="1:4" s="6" customFormat="1" x14ac:dyDescent="0.2">
      <c r="A77" s="7"/>
      <c r="B77" s="7"/>
      <c r="C77" s="7"/>
      <c r="D77" s="7"/>
    </row>
    <row r="78" spans="1:4" s="6" customFormat="1" x14ac:dyDescent="0.2">
      <c r="A78" s="7"/>
      <c r="B78" s="7"/>
      <c r="C78" s="7"/>
      <c r="D78" s="7"/>
    </row>
    <row r="79" spans="1:4" s="6" customFormat="1" x14ac:dyDescent="0.2">
      <c r="A79" s="7"/>
      <c r="B79" s="7"/>
      <c r="C79" s="7"/>
      <c r="D79" s="7"/>
    </row>
    <row r="80" spans="1:4" s="6" customFormat="1" x14ac:dyDescent="0.2">
      <c r="A80" s="7"/>
      <c r="B80" s="7"/>
      <c r="C80" s="7"/>
      <c r="D80" s="7"/>
    </row>
    <row r="81" spans="1:4" s="6" customFormat="1" x14ac:dyDescent="0.2">
      <c r="A81" s="7"/>
      <c r="B81" s="7"/>
      <c r="C81" s="7"/>
      <c r="D81" s="7"/>
    </row>
    <row r="82" spans="1:4" s="6" customFormat="1" x14ac:dyDescent="0.2">
      <c r="A82" s="7"/>
      <c r="B82" s="7"/>
      <c r="C82" s="7"/>
      <c r="D82" s="7"/>
    </row>
    <row r="83" spans="1:4" s="6" customFormat="1" x14ac:dyDescent="0.2">
      <c r="A83" s="7"/>
      <c r="B83" s="7"/>
      <c r="C83" s="7"/>
      <c r="D83" s="7"/>
    </row>
    <row r="84" spans="1:4" s="6" customFormat="1" x14ac:dyDescent="0.2">
      <c r="A84" s="7"/>
      <c r="B84" s="7"/>
      <c r="C84" s="7"/>
      <c r="D84" s="7"/>
    </row>
    <row r="85" spans="1:4" s="6" customFormat="1" x14ac:dyDescent="0.2">
      <c r="A85" s="7"/>
      <c r="B85" s="7"/>
      <c r="C85" s="7"/>
      <c r="D85" s="7"/>
    </row>
    <row r="86" spans="1:4" s="6" customFormat="1" x14ac:dyDescent="0.2">
      <c r="A86" s="7"/>
      <c r="B86" s="7"/>
      <c r="C86" s="7"/>
      <c r="D86" s="7"/>
    </row>
    <row r="87" spans="1:4" s="6" customFormat="1" x14ac:dyDescent="0.2">
      <c r="A87" s="7"/>
      <c r="B87" s="7"/>
      <c r="C87" s="7"/>
      <c r="D87" s="7"/>
    </row>
    <row r="88" spans="1:4" s="6" customFormat="1" x14ac:dyDescent="0.2">
      <c r="A88" s="7"/>
      <c r="B88" s="7"/>
      <c r="C88" s="7"/>
      <c r="D88" s="7"/>
    </row>
    <row r="89" spans="1:4" s="6" customFormat="1" x14ac:dyDescent="0.2">
      <c r="A89" s="7"/>
      <c r="B89" s="7"/>
      <c r="C89" s="7"/>
      <c r="D89" s="7"/>
    </row>
    <row r="90" spans="1:4" s="6" customFormat="1" x14ac:dyDescent="0.2">
      <c r="A90" s="7"/>
      <c r="B90" s="7"/>
      <c r="C90" s="7"/>
      <c r="D90" s="7"/>
    </row>
    <row r="91" spans="1:4" s="6" customFormat="1" x14ac:dyDescent="0.2">
      <c r="A91" s="7"/>
      <c r="B91" s="7"/>
      <c r="C91" s="7"/>
      <c r="D91" s="7"/>
    </row>
    <row r="92" spans="1:4" s="6" customFormat="1" x14ac:dyDescent="0.2">
      <c r="A92" s="7"/>
      <c r="B92" s="7"/>
      <c r="C92" s="7"/>
      <c r="D92" s="7"/>
    </row>
    <row r="93" spans="1:4" s="6" customFormat="1" x14ac:dyDescent="0.2">
      <c r="A93" s="7"/>
      <c r="B93" s="7"/>
      <c r="C93" s="7"/>
      <c r="D93" s="7"/>
    </row>
    <row r="94" spans="1:4" s="6" customFormat="1" x14ac:dyDescent="0.2">
      <c r="A94" s="7"/>
      <c r="B94" s="7"/>
      <c r="C94" s="7"/>
      <c r="D94" s="7"/>
    </row>
    <row r="95" spans="1:4" s="6" customFormat="1" x14ac:dyDescent="0.2">
      <c r="A95" s="7"/>
      <c r="B95" s="7"/>
      <c r="C95" s="7"/>
      <c r="D95" s="7"/>
    </row>
    <row r="96" spans="1:4" s="6" customFormat="1" x14ac:dyDescent="0.2">
      <c r="A96" s="7"/>
      <c r="B96" s="7"/>
      <c r="C96" s="7"/>
      <c r="D96" s="7"/>
    </row>
    <row r="97" spans="1:4" s="6" customFormat="1" x14ac:dyDescent="0.2">
      <c r="A97" s="7"/>
      <c r="B97" s="7"/>
      <c r="C97" s="7"/>
      <c r="D97" s="7"/>
    </row>
    <row r="98" spans="1:4" s="6" customFormat="1" x14ac:dyDescent="0.2">
      <c r="A98" s="7"/>
      <c r="B98" s="7"/>
      <c r="C98" s="7"/>
      <c r="D98" s="7"/>
    </row>
    <row r="99" spans="1:4" s="6" customFormat="1" x14ac:dyDescent="0.2">
      <c r="A99" s="7"/>
      <c r="B99" s="7"/>
      <c r="C99" s="7"/>
      <c r="D99" s="7"/>
    </row>
    <row r="100" spans="1:4" s="6" customFormat="1" x14ac:dyDescent="0.2">
      <c r="A100" s="7"/>
      <c r="B100" s="7"/>
      <c r="C100" s="7"/>
      <c r="D100" s="7"/>
    </row>
    <row r="101" spans="1:4" s="6" customFormat="1" x14ac:dyDescent="0.2">
      <c r="A101" s="7"/>
      <c r="B101" s="7"/>
      <c r="C101" s="7"/>
      <c r="D101" s="7"/>
    </row>
    <row r="102" spans="1:4" s="6" customFormat="1" x14ac:dyDescent="0.2">
      <c r="A102" s="7"/>
      <c r="B102" s="7"/>
      <c r="C102" s="7"/>
      <c r="D102" s="7"/>
    </row>
    <row r="103" spans="1:4" s="6" customFormat="1" x14ac:dyDescent="0.2">
      <c r="A103" s="7"/>
      <c r="B103" s="7"/>
      <c r="C103" s="7"/>
      <c r="D103" s="7"/>
    </row>
    <row r="104" spans="1:4" s="6" customFormat="1" x14ac:dyDescent="0.2">
      <c r="A104" s="7"/>
      <c r="B104" s="7"/>
      <c r="C104" s="7"/>
      <c r="D104" s="7"/>
    </row>
    <row r="105" spans="1:4" s="6" customFormat="1" x14ac:dyDescent="0.2"/>
    <row r="106" spans="1:4" s="6" customFormat="1" x14ac:dyDescent="0.2"/>
    <row r="107" spans="1:4" x14ac:dyDescent="0.2">
      <c r="A107" s="6"/>
      <c r="B107" s="6"/>
      <c r="C107" s="6"/>
      <c r="D107" s="6"/>
    </row>
    <row r="108" spans="1:4" x14ac:dyDescent="0.2">
      <c r="A108" s="6"/>
      <c r="B108" s="6"/>
      <c r="C108" s="6"/>
      <c r="D108" s="6"/>
    </row>
    <row r="109" spans="1:4" x14ac:dyDescent="0.2">
      <c r="A109" s="6"/>
      <c r="B109" s="6"/>
      <c r="C109" s="6"/>
      <c r="D109" s="6"/>
    </row>
    <row r="110" spans="1:4" x14ac:dyDescent="0.2">
      <c r="A110" s="6"/>
      <c r="B110" s="6"/>
      <c r="C110" s="6"/>
      <c r="D110" s="6"/>
    </row>
    <row r="111" spans="1:4" x14ac:dyDescent="0.2">
      <c r="A111" s="6"/>
      <c r="B111" s="6"/>
      <c r="C111" s="6"/>
      <c r="D111" s="6"/>
    </row>
    <row r="112" spans="1:4" x14ac:dyDescent="0.2">
      <c r="A112" s="6"/>
      <c r="B112" s="6"/>
      <c r="C112" s="6"/>
      <c r="D112" s="6"/>
    </row>
    <row r="113" spans="1:4" x14ac:dyDescent="0.2">
      <c r="A113" s="6"/>
      <c r="B113" s="6"/>
      <c r="C113" s="6"/>
      <c r="D113" s="6"/>
    </row>
    <row r="114" spans="1:4" x14ac:dyDescent="0.2">
      <c r="A114" s="6"/>
      <c r="B114" s="6"/>
      <c r="C114" s="6"/>
      <c r="D114" s="6"/>
    </row>
    <row r="115" spans="1:4" x14ac:dyDescent="0.2">
      <c r="A115" s="6"/>
      <c r="B115" s="6"/>
      <c r="C115" s="6"/>
      <c r="D115" s="6"/>
    </row>
    <row r="116" spans="1:4" x14ac:dyDescent="0.2">
      <c r="A116" s="6"/>
      <c r="B116" s="6"/>
      <c r="C116" s="6"/>
      <c r="D116" s="6"/>
    </row>
    <row r="117" spans="1:4" x14ac:dyDescent="0.2">
      <c r="A117" s="6"/>
      <c r="B117" s="6"/>
      <c r="C117" s="6"/>
      <c r="D117" s="6"/>
    </row>
    <row r="118" spans="1:4" x14ac:dyDescent="0.2">
      <c r="A118" s="6"/>
      <c r="B118" s="6"/>
      <c r="C118" s="6"/>
      <c r="D118" s="6"/>
    </row>
    <row r="119" spans="1:4" x14ac:dyDescent="0.2">
      <c r="A119" s="6"/>
      <c r="B119" s="6"/>
      <c r="C119" s="6"/>
      <c r="D119" s="6"/>
    </row>
    <row r="120" spans="1:4" x14ac:dyDescent="0.2">
      <c r="A120" s="6"/>
      <c r="B120" s="6"/>
      <c r="C120" s="6"/>
      <c r="D120" s="6"/>
    </row>
    <row r="121" spans="1:4" x14ac:dyDescent="0.2">
      <c r="A121" s="6"/>
      <c r="B121" s="6"/>
      <c r="C121" s="6"/>
      <c r="D121" s="6"/>
    </row>
    <row r="122" spans="1:4" x14ac:dyDescent="0.2">
      <c r="A122" s="6"/>
      <c r="B122" s="6"/>
      <c r="C122" s="6"/>
      <c r="D122" s="6"/>
    </row>
    <row r="123" spans="1:4" x14ac:dyDescent="0.2">
      <c r="A123" s="6"/>
      <c r="B123" s="6"/>
      <c r="C123" s="6"/>
      <c r="D123" s="6"/>
    </row>
  </sheetData>
  <sheetProtection sheet="1" objects="1" scenarios="1"/>
  <mergeCells count="9">
    <mergeCell ref="B6:D6"/>
    <mergeCell ref="B7:D7"/>
    <mergeCell ref="A1:D5"/>
    <mergeCell ref="B36:D36"/>
    <mergeCell ref="B41:D41"/>
    <mergeCell ref="B10:D10"/>
    <mergeCell ref="B20:D20"/>
    <mergeCell ref="B25:D25"/>
    <mergeCell ref="B30:D30"/>
  </mergeCells>
  <pageMargins left="0.5" right="0.5" top="0.5" bottom="0.5" header="0.5" footer="0.5"/>
  <pageSetup scale="92" orientation="portrait" horizontalDpi="300" verticalDpi="300" r:id="rId1"/>
  <headerFooter alignWithMargins="0"/>
  <rowBreaks count="1" manualBreakCount="1">
    <brk id="46"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EDD478FFD51D488A40A4F619AFFEBB" ma:contentTypeVersion="10" ma:contentTypeDescription="Create a new document." ma:contentTypeScope="" ma:versionID="9d27013edaf71487d6be79cf86fbc85c">
  <xsd:schema xmlns:xsd="http://www.w3.org/2001/XMLSchema" xmlns:xs="http://www.w3.org/2001/XMLSchema" xmlns:p="http://schemas.microsoft.com/office/2006/metadata/properties" xmlns:ns2="ba9b9f27-3f9b-4194-9011-2f51dd266100" targetNamespace="http://schemas.microsoft.com/office/2006/metadata/properties" ma:root="true" ma:fieldsID="0a1d05e85d50f1c20f26fc09f2bdac12" ns2:_="">
    <xsd:import namespace="ba9b9f27-3f9b-4194-9011-2f51dd2661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b9f27-3f9b-4194-9011-2f51dd266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B96D9B-CCF3-4627-8C96-EFE06C7BE01E}">
  <ds:schemaRefs>
    <ds:schemaRef ds:uri="http://schemas.microsoft.com/sharepoint/v3/contenttype/forms"/>
  </ds:schemaRefs>
</ds:datastoreItem>
</file>

<file path=customXml/itemProps2.xml><?xml version="1.0" encoding="utf-8"?>
<ds:datastoreItem xmlns:ds="http://schemas.openxmlformats.org/officeDocument/2006/customXml" ds:itemID="{A78EA411-99F4-4AD7-B6EA-E99F947D444A}">
  <ds:schemaRefs>
    <ds:schemaRef ds:uri="http://schemas.microsoft.com/office/2006/documentManagement/types"/>
    <ds:schemaRef ds:uri="http://purl.org/dc/terms/"/>
    <ds:schemaRef ds:uri="http://schemas.openxmlformats.org/package/2006/metadata/core-properties"/>
    <ds:schemaRef ds:uri="http://purl.org/dc/dcmitype/"/>
    <ds:schemaRef ds:uri="ba9b9f27-3f9b-4194-9011-2f51dd266100"/>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3176013-D51E-4672-8DE1-3C8522556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b9f27-3f9b-4194-9011-2f51dd2661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Maturity Matrix</vt:lpstr>
      <vt:lpstr>Summary</vt:lpstr>
      <vt:lpstr>Instructions!Print_Area</vt:lpstr>
      <vt:lpstr>'Maturity Matrix'!Print_Area</vt:lpstr>
      <vt:lpstr>Summary!Print_Area</vt:lpstr>
      <vt:lpstr>'Maturity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azk644@psu.edu</dc:creator>
  <cp:keywords/>
  <dc:description/>
  <cp:lastModifiedBy>Michael E. Burns</cp:lastModifiedBy>
  <cp:revision/>
  <cp:lastPrinted>2021-05-27T16:39:59Z</cp:lastPrinted>
  <dcterms:created xsi:type="dcterms:W3CDTF">2011-09-08T21:45:37Z</dcterms:created>
  <dcterms:modified xsi:type="dcterms:W3CDTF">2021-12-08T14:24:35Z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0x01010065EDD478FFD51D488A40A4F619AFFEBB</vt:lpwstr>
  </property>
</Properties>
</file>